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ennorskekirke.sharepoint.com/sites/KristiansandKFFellesfiler/Randesund menighet/Felles/Menighetsråd/Budsjett  - vedtatt i MR/"/>
    </mc:Choice>
  </mc:AlternateContent>
  <xr:revisionPtr revIDLastSave="0" documentId="8_{CC5A9324-AB61-4BF6-B72E-60B2E72A5D5B}" xr6:coauthVersionLast="47" xr6:coauthVersionMax="47" xr10:uidLastSave="{00000000-0000-0000-0000-000000000000}"/>
  <bookViews>
    <workbookView xWindow="-110" yWindow="-110" windowWidth="19420" windowHeight="10420" xr2:uid="{56FA5D3E-5ADD-47AA-9ACD-040F4BAC60F7}"/>
  </bookViews>
  <sheets>
    <sheet name="Budsjett 2024" sheetId="1" r:id="rId1"/>
    <sheet name="Endring disposisjonsfond" sheetId="2" r:id="rId2"/>
    <sheet name="Komprimert regnskap budsjett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3" i="1" l="1"/>
  <c r="K351" i="1"/>
  <c r="K350" i="1"/>
  <c r="K349" i="1"/>
  <c r="K348" i="1"/>
  <c r="K347" i="1"/>
  <c r="K346" i="1"/>
  <c r="K345" i="1"/>
  <c r="K343" i="1"/>
  <c r="K342" i="1"/>
  <c r="K341" i="1"/>
  <c r="G179" i="1"/>
  <c r="H179" i="1"/>
  <c r="C10" i="3"/>
  <c r="C11" i="3"/>
  <c r="D8" i="3" l="1"/>
  <c r="G8" i="3"/>
  <c r="D16" i="3"/>
  <c r="G16" i="3"/>
  <c r="P16" i="3"/>
  <c r="M16" i="3"/>
  <c r="J16" i="3"/>
  <c r="P8" i="3"/>
  <c r="M8" i="3"/>
  <c r="J8" i="3"/>
  <c r="H19" i="2"/>
  <c r="G19" i="2"/>
  <c r="G35" i="3" l="1"/>
  <c r="D35" i="3"/>
  <c r="J35" i="3"/>
  <c r="M35" i="3"/>
  <c r="P35" i="3"/>
  <c r="H355" i="1"/>
  <c r="H334" i="1"/>
  <c r="H289" i="1"/>
  <c r="P289" i="1" s="1"/>
  <c r="H270" i="1"/>
  <c r="P270" i="1" s="1"/>
  <c r="H249" i="1"/>
  <c r="P249" i="1" s="1"/>
  <c r="H227" i="1"/>
  <c r="P227" i="1" s="1"/>
  <c r="J227" i="1"/>
  <c r="O179" i="1"/>
  <c r="P179" i="1"/>
  <c r="I334" i="1"/>
  <c r="I227" i="1"/>
  <c r="Q227" i="1" s="1"/>
  <c r="L364" i="1"/>
  <c r="T364" i="1" s="1"/>
  <c r="J364" i="1"/>
  <c r="R364" i="1" s="1"/>
  <c r="I364" i="1"/>
  <c r="Q364" i="1" s="1"/>
  <c r="H364" i="1"/>
  <c r="P364" i="1" s="1"/>
  <c r="G364" i="1"/>
  <c r="O364" i="1" s="1"/>
  <c r="K361" i="1"/>
  <c r="K360" i="1"/>
  <c r="L355" i="1"/>
  <c r="T355" i="1" s="1"/>
  <c r="J355" i="1"/>
  <c r="I355" i="1"/>
  <c r="G355" i="1"/>
  <c r="O355" i="1" s="1"/>
  <c r="K352" i="1"/>
  <c r="K344" i="1"/>
  <c r="K340" i="1"/>
  <c r="K336" i="1"/>
  <c r="L334" i="1"/>
  <c r="T334" i="1" s="1"/>
  <c r="J334" i="1"/>
  <c r="R334" i="1" s="1"/>
  <c r="G334" i="1"/>
  <c r="O334" i="1" s="1"/>
  <c r="K331" i="1"/>
  <c r="K330" i="1"/>
  <c r="K329" i="1"/>
  <c r="K328" i="1"/>
  <c r="K327" i="1"/>
  <c r="K325" i="1"/>
  <c r="K324" i="1"/>
  <c r="K323" i="1"/>
  <c r="K322" i="1"/>
  <c r="K321" i="1"/>
  <c r="K320" i="1"/>
  <c r="K317" i="1"/>
  <c r="L315" i="1"/>
  <c r="T315" i="1" s="1"/>
  <c r="J315" i="1"/>
  <c r="R315" i="1" s="1"/>
  <c r="I315" i="1"/>
  <c r="Q315" i="1" s="1"/>
  <c r="H315" i="1"/>
  <c r="P315" i="1" s="1"/>
  <c r="G315" i="1"/>
  <c r="O315" i="1" s="1"/>
  <c r="K313" i="1"/>
  <c r="K312" i="1"/>
  <c r="K311" i="1"/>
  <c r="K310" i="1"/>
  <c r="K309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1" i="1"/>
  <c r="L289" i="1"/>
  <c r="T289" i="1" s="1"/>
  <c r="J289" i="1"/>
  <c r="R289" i="1" s="1"/>
  <c r="I289" i="1"/>
  <c r="Q289" i="1" s="1"/>
  <c r="G289" i="1"/>
  <c r="O289" i="1" s="1"/>
  <c r="K287" i="1"/>
  <c r="K286" i="1"/>
  <c r="K285" i="1"/>
  <c r="K284" i="1"/>
  <c r="K282" i="1"/>
  <c r="K281" i="1"/>
  <c r="K280" i="1"/>
  <c r="K279" i="1"/>
  <c r="K278" i="1"/>
  <c r="K277" i="1"/>
  <c r="K276" i="1"/>
  <c r="K275" i="1"/>
  <c r="K272" i="1"/>
  <c r="L270" i="1"/>
  <c r="T270" i="1" s="1"/>
  <c r="J270" i="1"/>
  <c r="R270" i="1" s="1"/>
  <c r="I270" i="1"/>
  <c r="Q270" i="1" s="1"/>
  <c r="G270" i="1"/>
  <c r="O270" i="1" s="1"/>
  <c r="K268" i="1"/>
  <c r="K267" i="1"/>
  <c r="K266" i="1"/>
  <c r="K265" i="1"/>
  <c r="K264" i="1"/>
  <c r="K263" i="1"/>
  <c r="K262" i="1"/>
  <c r="K260" i="1"/>
  <c r="K259" i="1"/>
  <c r="K258" i="1"/>
  <c r="K257" i="1"/>
  <c r="K256" i="1"/>
  <c r="K255" i="1"/>
  <c r="K251" i="1"/>
  <c r="L249" i="1"/>
  <c r="T249" i="1" s="1"/>
  <c r="J249" i="1"/>
  <c r="R249" i="1" s="1"/>
  <c r="I249" i="1"/>
  <c r="Q249" i="1" s="1"/>
  <c r="G249" i="1"/>
  <c r="O249" i="1" s="1"/>
  <c r="K247" i="1"/>
  <c r="K246" i="1"/>
  <c r="K245" i="1"/>
  <c r="K244" i="1"/>
  <c r="K243" i="1"/>
  <c r="K241" i="1"/>
  <c r="K240" i="1"/>
  <c r="K239" i="1"/>
  <c r="K238" i="1"/>
  <c r="K237" i="1"/>
  <c r="K236" i="1"/>
  <c r="K235" i="1"/>
  <c r="K234" i="1"/>
  <c r="K233" i="1"/>
  <c r="K232" i="1"/>
  <c r="K229" i="1"/>
  <c r="L227" i="1"/>
  <c r="T227" i="1" s="1"/>
  <c r="G227" i="1"/>
  <c r="O227" i="1" s="1"/>
  <c r="K225" i="1"/>
  <c r="K224" i="1"/>
  <c r="K223" i="1"/>
  <c r="K221" i="1"/>
  <c r="K220" i="1"/>
  <c r="K219" i="1"/>
  <c r="K215" i="1"/>
  <c r="L213" i="1"/>
  <c r="T213" i="1" s="1"/>
  <c r="J213" i="1"/>
  <c r="R213" i="1" s="1"/>
  <c r="H213" i="1"/>
  <c r="G213" i="1"/>
  <c r="O213" i="1" s="1"/>
  <c r="K211" i="1"/>
  <c r="K210" i="1"/>
  <c r="K209" i="1"/>
  <c r="K208" i="1"/>
  <c r="K207" i="1"/>
  <c r="K206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1" i="1"/>
  <c r="L179" i="1"/>
  <c r="T179" i="1" s="1"/>
  <c r="J179" i="1"/>
  <c r="R179" i="1" s="1"/>
  <c r="I179" i="1"/>
  <c r="Q179" i="1" s="1"/>
  <c r="K176" i="1"/>
  <c r="K175" i="1"/>
  <c r="K173" i="1"/>
  <c r="K172" i="1"/>
  <c r="K171" i="1"/>
  <c r="K170" i="1"/>
  <c r="K169" i="1"/>
  <c r="L165" i="1"/>
  <c r="T165" i="1" s="1"/>
  <c r="J165" i="1"/>
  <c r="R165" i="1" s="1"/>
  <c r="I165" i="1"/>
  <c r="Q165" i="1" s="1"/>
  <c r="H165" i="1"/>
  <c r="P165" i="1" s="1"/>
  <c r="G165" i="1"/>
  <c r="O165" i="1" s="1"/>
  <c r="K163" i="1"/>
  <c r="K162" i="1"/>
  <c r="K159" i="1"/>
  <c r="L157" i="1"/>
  <c r="T157" i="1" s="1"/>
  <c r="J157" i="1"/>
  <c r="R157" i="1" s="1"/>
  <c r="I157" i="1"/>
  <c r="Q157" i="1" s="1"/>
  <c r="H157" i="1"/>
  <c r="P157" i="1" s="1"/>
  <c r="G157" i="1"/>
  <c r="O157" i="1" s="1"/>
  <c r="K155" i="1"/>
  <c r="K154" i="1"/>
  <c r="K153" i="1"/>
  <c r="K152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5" i="1"/>
  <c r="L133" i="1"/>
  <c r="T133" i="1" s="1"/>
  <c r="J133" i="1"/>
  <c r="R133" i="1" s="1"/>
  <c r="I133" i="1"/>
  <c r="Q133" i="1" s="1"/>
  <c r="H133" i="1"/>
  <c r="P133" i="1" s="1"/>
  <c r="G133" i="1"/>
  <c r="O133" i="1" s="1"/>
  <c r="K131" i="1"/>
  <c r="K130" i="1"/>
  <c r="K129" i="1"/>
  <c r="K128" i="1"/>
  <c r="K127" i="1"/>
  <c r="K126" i="1"/>
  <c r="K125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6" i="1"/>
  <c r="L103" i="1"/>
  <c r="T103" i="1" s="1"/>
  <c r="J103" i="1"/>
  <c r="R103" i="1" s="1"/>
  <c r="I103" i="1"/>
  <c r="Q103" i="1" s="1"/>
  <c r="H103" i="1"/>
  <c r="P103" i="1" s="1"/>
  <c r="G103" i="1"/>
  <c r="O103" i="1" s="1"/>
  <c r="K101" i="1"/>
  <c r="K100" i="1"/>
  <c r="K98" i="1"/>
  <c r="K97" i="1"/>
  <c r="K96" i="1"/>
  <c r="K95" i="1"/>
  <c r="K92" i="1"/>
  <c r="J92" i="1"/>
  <c r="L90" i="1"/>
  <c r="T90" i="1" s="1"/>
  <c r="J90" i="1"/>
  <c r="R90" i="1" s="1"/>
  <c r="I90" i="1"/>
  <c r="Q90" i="1" s="1"/>
  <c r="H90" i="1"/>
  <c r="P90" i="1" s="1"/>
  <c r="G90" i="1"/>
  <c r="O90" i="1" s="1"/>
  <c r="K88" i="1"/>
  <c r="K87" i="1"/>
  <c r="K86" i="1"/>
  <c r="K85" i="1"/>
  <c r="K83" i="1"/>
  <c r="K82" i="1"/>
  <c r="K81" i="1"/>
  <c r="K80" i="1"/>
  <c r="K77" i="1"/>
  <c r="J77" i="1"/>
  <c r="L75" i="1"/>
  <c r="T75" i="1" s="1"/>
  <c r="J75" i="1"/>
  <c r="R75" i="1" s="1"/>
  <c r="I75" i="1"/>
  <c r="Q75" i="1" s="1"/>
  <c r="H75" i="1"/>
  <c r="P75" i="1" s="1"/>
  <c r="G75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133" i="1" l="1"/>
  <c r="S133" i="1" s="1"/>
  <c r="H369" i="1"/>
  <c r="K179" i="1"/>
  <c r="K270" i="1"/>
  <c r="S270" i="1" s="1"/>
  <c r="K213" i="1"/>
  <c r="K227" i="1"/>
  <c r="S227" i="1" s="1"/>
  <c r="K355" i="1"/>
  <c r="U355" i="1" s="1"/>
  <c r="K157" i="1"/>
  <c r="S157" i="1" s="1"/>
  <c r="K249" i="1"/>
  <c r="S249" i="1" s="1"/>
  <c r="K334" i="1"/>
  <c r="S334" i="1" s="1"/>
  <c r="J369" i="1"/>
  <c r="I369" i="1"/>
  <c r="L369" i="1"/>
  <c r="K364" i="1"/>
  <c r="S364" i="1" s="1"/>
  <c r="P213" i="1"/>
  <c r="G369" i="1"/>
  <c r="O75" i="1"/>
  <c r="O367" i="1" s="1"/>
  <c r="R355" i="1"/>
  <c r="Q355" i="1"/>
  <c r="K165" i="1"/>
  <c r="S165" i="1" s="1"/>
  <c r="K103" i="1"/>
  <c r="S103" i="1" s="1"/>
  <c r="K90" i="1"/>
  <c r="S90" i="1" s="1"/>
  <c r="K315" i="1"/>
  <c r="S315" i="1" s="1"/>
  <c r="K75" i="1"/>
  <c r="S75" i="1" s="1"/>
  <c r="K289" i="1"/>
  <c r="S289" i="1" s="1"/>
  <c r="T367" i="1"/>
  <c r="S355" i="1" l="1"/>
  <c r="Q334" i="1"/>
  <c r="Q213" i="1"/>
  <c r="Q367" i="1" l="1"/>
  <c r="R227" i="1"/>
  <c r="R367" i="1" s="1"/>
  <c r="S213" i="1"/>
  <c r="P334" i="1"/>
  <c r="P367" i="1" s="1"/>
  <c r="P372" i="1" s="1"/>
  <c r="P355" i="1"/>
  <c r="K369" i="1"/>
  <c r="S179" i="1"/>
  <c r="S367" i="1" l="1"/>
</calcChain>
</file>

<file path=xl/sharedStrings.xml><?xml version="1.0" encoding="utf-8"?>
<sst xmlns="http://schemas.openxmlformats.org/spreadsheetml/2006/main" count="1798" uniqueCount="318">
  <si>
    <t>Ansvar</t>
  </si>
  <si>
    <t>2 siffer art</t>
  </si>
  <si>
    <t>Art</t>
  </si>
  <si>
    <t>8801</t>
  </si>
  <si>
    <t>Menigheten</t>
  </si>
  <si>
    <t>11</t>
  </si>
  <si>
    <t>Forbruksvarer og tjenester</t>
  </si>
  <si>
    <t>110000</t>
  </si>
  <si>
    <t>110001</t>
  </si>
  <si>
    <t>Kontorrekvisita/materiell</t>
  </si>
  <si>
    <t>110003</t>
  </si>
  <si>
    <t>Nattverdsutgifter</t>
  </si>
  <si>
    <t>110004</t>
  </si>
  <si>
    <t>Blomster m.v.</t>
  </si>
  <si>
    <t>110006</t>
  </si>
  <si>
    <t>Leker/forbruksvarer</t>
  </si>
  <si>
    <t>110009</t>
  </si>
  <si>
    <t>Brudebibler</t>
  </si>
  <si>
    <t>110010</t>
  </si>
  <si>
    <t>Litteratur</t>
  </si>
  <si>
    <t>110011</t>
  </si>
  <si>
    <t>Alterlys</t>
  </si>
  <si>
    <t>110012</t>
  </si>
  <si>
    <t>Lyspærer mm.</t>
  </si>
  <si>
    <t>110013</t>
  </si>
  <si>
    <t>Noter</t>
  </si>
  <si>
    <t>111500</t>
  </si>
  <si>
    <t>Matvarer og bevertning</t>
  </si>
  <si>
    <t>112000</t>
  </si>
  <si>
    <t>Kjøp av tjenester</t>
  </si>
  <si>
    <t>112001</t>
  </si>
  <si>
    <t>Kjøp av edb-tjenester</t>
  </si>
  <si>
    <t>112003</t>
  </si>
  <si>
    <t>Honorarer (ikke lønn)</t>
  </si>
  <si>
    <t>112004</t>
  </si>
  <si>
    <t>Leieutgifter</t>
  </si>
  <si>
    <t>112007</t>
  </si>
  <si>
    <t>Innkjøp av gevinster til utlodning</t>
  </si>
  <si>
    <t>112050</t>
  </si>
  <si>
    <t>Revisjonshonorar</t>
  </si>
  <si>
    <t>112075</t>
  </si>
  <si>
    <t>Utenlandske fakturaer-kursdifferanse</t>
  </si>
  <si>
    <t>113000</t>
  </si>
  <si>
    <t>Telefon og telefax</t>
  </si>
  <si>
    <t>113001</t>
  </si>
  <si>
    <t>Bankutgifter</t>
  </si>
  <si>
    <t>113002</t>
  </si>
  <si>
    <t>Portoutgifter</t>
  </si>
  <si>
    <t>113003</t>
  </si>
  <si>
    <t>Alarmtelefon</t>
  </si>
  <si>
    <t>114000</t>
  </si>
  <si>
    <t>Annonser og kunngjøringer</t>
  </si>
  <si>
    <t>114002</t>
  </si>
  <si>
    <t>Trykkings- og kopieringsutgifter</t>
  </si>
  <si>
    <t>114003</t>
  </si>
  <si>
    <t>Gaver og representasjon</t>
  </si>
  <si>
    <t>115000</t>
  </si>
  <si>
    <t>Opplæring, kurs, fagmøter.</t>
  </si>
  <si>
    <t>Tur for MR og stab</t>
  </si>
  <si>
    <t>115500</t>
  </si>
  <si>
    <t>Reiseutgifter ved kurs/opplæring</t>
  </si>
  <si>
    <t>Transport tur</t>
  </si>
  <si>
    <t>117000</t>
  </si>
  <si>
    <t>Transport/reiseutgifter</t>
  </si>
  <si>
    <t>Hvis klimaseminar</t>
  </si>
  <si>
    <t>118500</t>
  </si>
  <si>
    <t>Forsikringer bygninger og utstyr</t>
  </si>
  <si>
    <t>119001</t>
  </si>
  <si>
    <t>Leie av utstyr, musikkanlegg</t>
  </si>
  <si>
    <t>119500</t>
  </si>
  <si>
    <t>Kommunale avgifter</t>
  </si>
  <si>
    <t>119501</t>
  </si>
  <si>
    <t>Kontingenter</t>
  </si>
  <si>
    <t>Fellesmøtene</t>
  </si>
  <si>
    <t>119502</t>
  </si>
  <si>
    <t>Diverse gebyrer, avgift</t>
  </si>
  <si>
    <t>119503</t>
  </si>
  <si>
    <t>Diverse edb-lisenser etc.</t>
  </si>
  <si>
    <t>119504</t>
  </si>
  <si>
    <t>Diverse abonnementer</t>
  </si>
  <si>
    <t>12</t>
  </si>
  <si>
    <t>Anskaffelse, vedlikehold driftsmidler</t>
  </si>
  <si>
    <t>120000</t>
  </si>
  <si>
    <t>Inventar og utstyr</t>
  </si>
  <si>
    <t>120001</t>
  </si>
  <si>
    <t>Møbler og inventar</t>
  </si>
  <si>
    <t>122001</t>
  </si>
  <si>
    <t>Innkjøp av datautstyr</t>
  </si>
  <si>
    <t>122002</t>
  </si>
  <si>
    <t>Innkjøp av hvitevarer</t>
  </si>
  <si>
    <t>123000</t>
  </si>
  <si>
    <t>Vedlikehold bygninger</t>
  </si>
  <si>
    <t>Lokalt vedl.hold fra FR</t>
  </si>
  <si>
    <t>123001</t>
  </si>
  <si>
    <t>Vedlikehold anlegg</t>
  </si>
  <si>
    <t>124000</t>
  </si>
  <si>
    <t>Serviceavtale og reperasjoner</t>
  </si>
  <si>
    <t>124001</t>
  </si>
  <si>
    <t>Vedlikeholdsavtaler</t>
  </si>
  <si>
    <t>124003</t>
  </si>
  <si>
    <t>Vedlikehold inventar og utstyr</t>
  </si>
  <si>
    <t>124004</t>
  </si>
  <si>
    <t>Pianostemming</t>
  </si>
  <si>
    <t>13</t>
  </si>
  <si>
    <t>134000</t>
  </si>
  <si>
    <t>Refusjon til fellesrådet for kjøp av tjenester</t>
  </si>
  <si>
    <t>Ellen, Monica, Sindre, Caroline og Tobias</t>
  </si>
  <si>
    <t>14</t>
  </si>
  <si>
    <t>Overføringsutgifter</t>
  </si>
  <si>
    <t>142900</t>
  </si>
  <si>
    <t>Merverdiavgift utenfor mva-loven</t>
  </si>
  <si>
    <t>146500</t>
  </si>
  <si>
    <t>Overføring av ofring/innsamlede midler</t>
  </si>
  <si>
    <t>147000</t>
  </si>
  <si>
    <t>Tilskudd/gaver til andre</t>
  </si>
  <si>
    <t>Ikke kunstutstilling i 2024</t>
  </si>
  <si>
    <t>147001</t>
  </si>
  <si>
    <t>Tilskudd til prosjekter</t>
  </si>
  <si>
    <t>16</t>
  </si>
  <si>
    <t>Salgsinntekter</t>
  </si>
  <si>
    <t>161000</t>
  </si>
  <si>
    <t>Betaling fra deltakere, egenandeler</t>
  </si>
  <si>
    <t>Ikke åndelig veiledning i 2024</t>
  </si>
  <si>
    <t>162000</t>
  </si>
  <si>
    <t>Avgiftsfritt salg</t>
  </si>
  <si>
    <t>Ikke kunstutstilling</t>
  </si>
  <si>
    <t>162003</t>
  </si>
  <si>
    <t>Inntekter fra turer/arrangementer</t>
  </si>
  <si>
    <t>Bl.a. månedens gjest og bibelkvelder</t>
  </si>
  <si>
    <t>162004</t>
  </si>
  <si>
    <t>Utlodninger</t>
  </si>
  <si>
    <t>162009</t>
  </si>
  <si>
    <t>Salg kiosk</t>
  </si>
  <si>
    <t>163000</t>
  </si>
  <si>
    <t>Husleieinntekter</t>
  </si>
  <si>
    <t>163001</t>
  </si>
  <si>
    <t>Utleie av lokaler private</t>
  </si>
  <si>
    <t>163002</t>
  </si>
  <si>
    <t>Utleie av lokaler foreninger</t>
  </si>
  <si>
    <t>163003</t>
  </si>
  <si>
    <t>Utleie av lokaler andre</t>
  </si>
  <si>
    <t>17</t>
  </si>
  <si>
    <t>Refusjoner</t>
  </si>
  <si>
    <t>172900</t>
  </si>
  <si>
    <t>Kompensasjon moms påløpt i driftsregnskapet</t>
  </si>
  <si>
    <t>174000</t>
  </si>
  <si>
    <t>Refusjon fra Fellesrådet</t>
  </si>
  <si>
    <t>177000</t>
  </si>
  <si>
    <t>Refusjon fra andre</t>
  </si>
  <si>
    <t>177006</t>
  </si>
  <si>
    <t>Refusjon brudebibler</t>
  </si>
  <si>
    <t>18</t>
  </si>
  <si>
    <t>Overføringsinntekter</t>
  </si>
  <si>
    <t>180020</t>
  </si>
  <si>
    <t>Tilskudd fra Bispedømmeråd</t>
  </si>
  <si>
    <t>183000</t>
  </si>
  <si>
    <t>Tilskudd fra kommunen</t>
  </si>
  <si>
    <t>Ikke klimakonferanse i 2024</t>
  </si>
  <si>
    <t>184000</t>
  </si>
  <si>
    <t>Tilskudd fra Fellesrådet</t>
  </si>
  <si>
    <t>186000</t>
  </si>
  <si>
    <t>Offer/innsamlet egen virksomhet</t>
  </si>
  <si>
    <t>186500</t>
  </si>
  <si>
    <t>Offer/innsamlet til annen virksomhet</t>
  </si>
  <si>
    <t>187000</t>
  </si>
  <si>
    <t>Tilskudd og gaver fra andre</t>
  </si>
  <si>
    <t>19</t>
  </si>
  <si>
    <t>Finansinntekter</t>
  </si>
  <si>
    <t>190000</t>
  </si>
  <si>
    <t>Renteinntekter</t>
  </si>
  <si>
    <t>Resultat 8801</t>
  </si>
  <si>
    <t>194000</t>
  </si>
  <si>
    <t>Bruk av ubundne fond</t>
  </si>
  <si>
    <t>8802</t>
  </si>
  <si>
    <t>Givertjenesten</t>
  </si>
  <si>
    <t>187001</t>
  </si>
  <si>
    <t>Givertjeneste</t>
  </si>
  <si>
    <t>Resultat 8802</t>
  </si>
  <si>
    <t>15</t>
  </si>
  <si>
    <t>Finansutgifter</t>
  </si>
  <si>
    <t>154000</t>
  </si>
  <si>
    <t>Avsetning til disposisjonsfond</t>
  </si>
  <si>
    <t>8803</t>
  </si>
  <si>
    <t>Menighetsbladet</t>
  </si>
  <si>
    <t>En enklere folder?</t>
  </si>
  <si>
    <t>162008</t>
  </si>
  <si>
    <t>Annonseinntekter</t>
  </si>
  <si>
    <t>Sponsorer er med videre</t>
  </si>
  <si>
    <t>Resultat 8803</t>
  </si>
  <si>
    <t>8805</t>
  </si>
  <si>
    <t>Diakonatet</t>
  </si>
  <si>
    <t>112006</t>
  </si>
  <si>
    <t>Innkjøp av varer for salg</t>
  </si>
  <si>
    <t>162005</t>
  </si>
  <si>
    <t>Kirkekaffeinntekter</t>
  </si>
  <si>
    <t>Resultat 8805</t>
  </si>
  <si>
    <t>8806</t>
  </si>
  <si>
    <t>Konfirmantarbeid</t>
  </si>
  <si>
    <t>110007</t>
  </si>
  <si>
    <t>Bibler</t>
  </si>
  <si>
    <t>KRIK leir</t>
  </si>
  <si>
    <t>Fredheim</t>
  </si>
  <si>
    <t>112005</t>
  </si>
  <si>
    <t>Velferdstiltak</t>
  </si>
  <si>
    <t>Buss</t>
  </si>
  <si>
    <t>119000</t>
  </si>
  <si>
    <t>Husleieutgifter</t>
  </si>
  <si>
    <t>Skogtun</t>
  </si>
  <si>
    <t>174004</t>
  </si>
  <si>
    <t>Refusjon fra Fellesrådet - konfirmasjonsarbeid</t>
  </si>
  <si>
    <t>Resultat 8806</t>
  </si>
  <si>
    <t>8808</t>
  </si>
  <si>
    <t>Barnearbeid</t>
  </si>
  <si>
    <t>Resultat 8808</t>
  </si>
  <si>
    <t>8810</t>
  </si>
  <si>
    <t>Kirkemusikk</t>
  </si>
  <si>
    <t>Resultat 8810</t>
  </si>
  <si>
    <t>195000</t>
  </si>
  <si>
    <t>Bruk av bundne fond</t>
  </si>
  <si>
    <t>8813</t>
  </si>
  <si>
    <t>Trosopplæring</t>
  </si>
  <si>
    <t>115001</t>
  </si>
  <si>
    <t>Opplæring/kurs ansatte</t>
  </si>
  <si>
    <t>"Kun" tur til Danmark for TØFF i 2024</t>
  </si>
  <si>
    <t>Resultat 8813</t>
  </si>
  <si>
    <t xml:space="preserve"> </t>
  </si>
  <si>
    <t>8814</t>
  </si>
  <si>
    <t>Hobbyz</t>
  </si>
  <si>
    <t>Resultat 8814</t>
  </si>
  <si>
    <t>155000</t>
  </si>
  <si>
    <t>Avsetning til bundne fond</t>
  </si>
  <si>
    <t>8815</t>
  </si>
  <si>
    <t>Kirkekonserter</t>
  </si>
  <si>
    <t>162001</t>
  </si>
  <si>
    <t>Billettinntekter</t>
  </si>
  <si>
    <t>Resultat 8815</t>
  </si>
  <si>
    <t>8817</t>
  </si>
  <si>
    <t>Midi</t>
  </si>
  <si>
    <t>Innkjøp av slushmaskin i 2023 - tas av MIDI fond</t>
  </si>
  <si>
    <t>Resultat 8817</t>
  </si>
  <si>
    <t>8818</t>
  </si>
  <si>
    <t>Kirkeringene</t>
  </si>
  <si>
    <t>Resultat 8818</t>
  </si>
  <si>
    <t>8820</t>
  </si>
  <si>
    <t>Enter</t>
  </si>
  <si>
    <t>Halvering av antall deltakere til Danmark i 2023</t>
  </si>
  <si>
    <t>Innkjøp av utstyr i 2023 skal tas av fond</t>
  </si>
  <si>
    <t>Evt. ved Skjærgårds live konsert</t>
  </si>
  <si>
    <t>Resultat 8820</t>
  </si>
  <si>
    <t>8821</t>
  </si>
  <si>
    <t>Søm søndagsskole</t>
  </si>
  <si>
    <t>Resultat 8821</t>
  </si>
  <si>
    <t>8822</t>
  </si>
  <si>
    <t>Julemesse</t>
  </si>
  <si>
    <t>Resultat 8822</t>
  </si>
  <si>
    <t>8823</t>
  </si>
  <si>
    <t>Midi+</t>
  </si>
  <si>
    <t>Resultat 8823</t>
  </si>
  <si>
    <t>Netto endring av driftsfond</t>
  </si>
  <si>
    <t>Budsjett 2023</t>
  </si>
  <si>
    <t>Budsjett 2024</t>
  </si>
  <si>
    <t xml:space="preserve">Sum endring disp.fond </t>
  </si>
  <si>
    <t>2023 Hele årets budsjett</t>
  </si>
  <si>
    <t>2022  Regnskap hele året</t>
  </si>
  <si>
    <t>Kontor og driftsutgifter</t>
  </si>
  <si>
    <t>Vedlikehold og innkjøp</t>
  </si>
  <si>
    <t>Lønn og tjenester fellesrådet</t>
  </si>
  <si>
    <t>Sum driftskostnader menigheten</t>
  </si>
  <si>
    <t>Inntekter og tilskudd</t>
  </si>
  <si>
    <t>Offer og gaver til menigheten</t>
  </si>
  <si>
    <t>Offer/innsamlet til andre</t>
  </si>
  <si>
    <t>Overføring av ofringer til andre</t>
  </si>
  <si>
    <t>Sum inntekter menigheten</t>
  </si>
  <si>
    <t>Givertjenester</t>
  </si>
  <si>
    <t>Diakonatet kostnader inkl lønn</t>
  </si>
  <si>
    <t>Konfirmanter</t>
  </si>
  <si>
    <t>Hobbiz</t>
  </si>
  <si>
    <t>Kirkekonsert</t>
  </si>
  <si>
    <t>Julemessa</t>
  </si>
  <si>
    <t>Søndagsskolen</t>
  </si>
  <si>
    <t>Midi +</t>
  </si>
  <si>
    <t>Resultat for hele Randesund menighet</t>
  </si>
  <si>
    <t>2023  regnskap pr 31.10</t>
  </si>
  <si>
    <t>2023 budsjett peiode 10</t>
  </si>
  <si>
    <t>Hele årets budsj. 2023</t>
  </si>
  <si>
    <t>Regnskap pr 31.10 2023</t>
  </si>
  <si>
    <t>Periodisert budsj. Okt 2023</t>
  </si>
  <si>
    <t>Utkast budsjett 2024</t>
  </si>
  <si>
    <t>Regnskap 31.10 2022</t>
  </si>
  <si>
    <t>restbudsjett nov des ift budsjett -2023</t>
  </si>
  <si>
    <t>Utkast budsjett for 2024</t>
  </si>
  <si>
    <t>pr august</t>
  </si>
  <si>
    <t>En komprimert utgave av regnskap og utkast til budsjett</t>
  </si>
  <si>
    <t>Kommentarer til budsjett 2024</t>
  </si>
  <si>
    <t>Ansvar 8801</t>
  </si>
  <si>
    <t xml:space="preserve">8802 Givertjenesten </t>
  </si>
  <si>
    <t>8805 Diakoni</t>
  </si>
  <si>
    <t>Kostnad i 2023: kr. 5450,-, mot budsjett kr. 50 000,-.</t>
  </si>
  <si>
    <t>I 2023 utgift under kr. 5000,-, mot budsjett kr. 40 000,-. Alle menighetene i prostiet mottar kr. 20 000,- som et tilskudd til lokalt vedlikehold.</t>
  </si>
  <si>
    <t>Dette er ikke ventet å bli en større kostnad, ref. samtale med elektriker. Vi er også nå ferdig med utgifter som følger av endringen i ungdomssalen.</t>
  </si>
  <si>
    <t xml:space="preserve">Elktro avvik er lukket i 2022/2023. Det gjenstår noe, men kostnaden tilhører Fellesrådet. I kirkesalen må kunstbelysningen over midtgangen byttes til led. </t>
  </si>
  <si>
    <t>Det som er meldt inn til Fellesrådet (vedlikeholdsteamet), er blant annet gulvet på kirkestua. Her er det fuktskade i parketten.</t>
  </si>
  <si>
    <t>Vedlikehold:</t>
  </si>
  <si>
    <t xml:space="preserve">Lønn: </t>
  </si>
  <si>
    <t xml:space="preserve">Offer: </t>
  </si>
  <si>
    <t xml:space="preserve">Det er budsjettert med en økning av offer til egen menighet. Det er foreslått noen justeringer mht. tidspunkt for egne offer, blant annet at ikke alle ofre på sommeren – </t>
  </si>
  <si>
    <t>som jo ofte er lavere da – skal gå til eget formål. Menigheten gir jevnt over mer til eksterne formål, sammenliknet med interne, og skal vi ha økning i offer til eget arbeid,</t>
  </si>
  <si>
    <t xml:space="preserve">må vi sikre oss at disse ofrene kommer på mer gunstige tidspunkt. Det skal også arbeides for å øke offer til eget formål. Dette er viktig fremover. </t>
  </si>
  <si>
    <t>Datautstyr:</t>
  </si>
  <si>
    <t xml:space="preserve">Det er budsjettert med samme beløp som sist. Det må arbeides for at givertjenesten økes med antall givere og beløp fremover. </t>
  </si>
  <si>
    <t>Det er også mulig å gi et ekstra skyv på «Randesund Ung» som er høyaktuelt med tanke på profil på våre lønnsutgifter – i hovedsak mot barn/unge/familier.</t>
  </si>
  <si>
    <t xml:space="preserve">Det er budsjettert med underskudd på tirsdagsmiddag, kr. 25000,- og dette er i tråd med slik vi har sett utviklingen for 2023. Vi har økt pris på måltidene fra høst 2023, </t>
  </si>
  <si>
    <t xml:space="preserve">men allikevel er det en del forutsigbarhet knyttet til dette prosjektet, spesielt mht antall deltakere som kommer. </t>
  </si>
  <si>
    <t>Det kan være over + - 100 personer flere ganger etter hverandre, og plutselig møter det 70 personer. Maten bestilles på forhånd, så denne usikkerheten må vi leve med.  </t>
  </si>
  <si>
    <t xml:space="preserve">Det er ikke budsjettert med klimakonferanse, da dette ikke er planlagt. Overskudd 2023: kr. 10845. Det er ikke budsjettert med kunstutstilling, </t>
  </si>
  <si>
    <t>da kunstforeningen har lagt ned arbeidet. Overskudd 2023: kr 6900,-</t>
  </si>
  <si>
    <t xml:space="preserve">Det er budsjettert mindre innkjøp av datautstyr. Alle i stab har nå oppdaterte PC’r og det er heller ikke planlagt innkjøp av annet datautstyr. </t>
  </si>
  <si>
    <t xml:space="preserve">Det er lagt inn lønnsøkning og sosiale kostnader på totalt 35% for de stillingene menigheten betaler for, inkl. prosjektsatsing barn og unge.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</si>
</sst>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kr&quot;\ #,##0;\-&quot;kr&quot;\ #,##0"/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3" fontId="0" fillId="0" borderId="0" xfId="0" applyNumberFormat="1"/>
    <xf numFmtId="3" fontId="0" fillId="2" borderId="0" xfId="0" applyNumberFormat="1" applyFill="1"/>
    <xf numFmtId="3" fontId="0" fillId="3" borderId="0" xfId="0" applyNumberFormat="1" applyFill="1"/>
    <xf numFmtId="0" fontId="3" fillId="0" borderId="1" xfId="0" applyFont="1" applyBorder="1"/>
    <xf numFmtId="3" fontId="3" fillId="0" borderId="1" xfId="0" applyNumberFormat="1" applyFont="1" applyBorder="1"/>
    <xf numFmtId="3" fontId="3" fillId="2" borderId="1" xfId="0" applyNumberFormat="1" applyFont="1" applyFill="1" applyBorder="1"/>
    <xf numFmtId="0" fontId="0" fillId="3" borderId="0" xfId="0" applyFill="1"/>
    <xf numFmtId="0" fontId="0" fillId="3" borderId="0" xfId="0" applyFill="1" applyAlignment="1">
      <alignment horizontal="left"/>
    </xf>
    <xf numFmtId="3" fontId="0" fillId="2" borderId="1" xfId="0" applyNumberFormat="1" applyFill="1" applyBorder="1"/>
    <xf numFmtId="0" fontId="3" fillId="0" borderId="0" xfId="0" applyFont="1"/>
    <xf numFmtId="3" fontId="3" fillId="0" borderId="0" xfId="0" applyNumberFormat="1" applyFont="1"/>
    <xf numFmtId="3" fontId="3" fillId="2" borderId="0" xfId="0" applyNumberFormat="1" applyFont="1" applyFill="1"/>
    <xf numFmtId="0" fontId="0" fillId="4" borderId="0" xfId="0" applyFill="1"/>
    <xf numFmtId="3" fontId="0" fillId="4" borderId="0" xfId="0" applyNumberFormat="1" applyFill="1"/>
    <xf numFmtId="3" fontId="0" fillId="0" borderId="2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5" borderId="0" xfId="0" applyFill="1"/>
    <xf numFmtId="0" fontId="3" fillId="0" borderId="0" xfId="0" applyFont="1" applyAlignment="1">
      <alignment wrapText="1"/>
    </xf>
    <xf numFmtId="0" fontId="0" fillId="4" borderId="3" xfId="0" applyFill="1" applyBorder="1"/>
    <xf numFmtId="3" fontId="0" fillId="4" borderId="3" xfId="0" applyNumberFormat="1" applyFill="1" applyBorder="1"/>
    <xf numFmtId="3" fontId="0" fillId="3" borderId="3" xfId="0" applyNumberFormat="1" applyFill="1" applyBorder="1"/>
    <xf numFmtId="0" fontId="0" fillId="6" borderId="3" xfId="0" applyFill="1" applyBorder="1"/>
    <xf numFmtId="0" fontId="0" fillId="3" borderId="3" xfId="0" applyFill="1" applyBorder="1"/>
    <xf numFmtId="0" fontId="0" fillId="6" borderId="3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/>
    <xf numFmtId="3" fontId="0" fillId="4" borderId="4" xfId="0" applyNumberFormat="1" applyFill="1" applyBorder="1"/>
    <xf numFmtId="3" fontId="0" fillId="0" borderId="4" xfId="0" applyNumberFormat="1" applyBorder="1"/>
    <xf numFmtId="0" fontId="2" fillId="0" borderId="0" xfId="0" applyFont="1" applyAlignment="1">
      <alignment horizontal="left"/>
    </xf>
    <xf numFmtId="0" fontId="2" fillId="0" borderId="0" xfId="0" applyFont="1"/>
    <xf numFmtId="5" fontId="0" fillId="0" borderId="0" xfId="0" applyNumberFormat="1"/>
    <xf numFmtId="5" fontId="0" fillId="0" borderId="0" xfId="1" applyNumberFormat="1" applyFont="1"/>
    <xf numFmtId="0" fontId="2" fillId="0" borderId="5" xfId="0" applyFont="1" applyBorder="1"/>
    <xf numFmtId="0" fontId="0" fillId="0" borderId="5" xfId="0" applyBorder="1"/>
    <xf numFmtId="5" fontId="0" fillId="0" borderId="5" xfId="1" applyNumberFormat="1" applyFont="1" applyBorder="1"/>
    <xf numFmtId="0" fontId="4" fillId="0" borderId="0" xfId="0" applyFont="1"/>
    <xf numFmtId="0" fontId="5" fillId="0" borderId="0" xfId="0" applyFont="1"/>
    <xf numFmtId="5" fontId="5" fillId="0" borderId="0" xfId="1" applyNumberFormat="1" applyFont="1"/>
    <xf numFmtId="164" fontId="0" fillId="0" borderId="0" xfId="1" applyNumberFormat="1" applyFont="1"/>
    <xf numFmtId="0" fontId="2" fillId="7" borderId="0" xfId="0" applyFont="1" applyFill="1" applyAlignment="1">
      <alignment horizontal="left"/>
    </xf>
    <xf numFmtId="0" fontId="0" fillId="8" borderId="0" xfId="0" applyFill="1" applyAlignment="1">
      <alignment wrapText="1"/>
    </xf>
    <xf numFmtId="0" fontId="0" fillId="8" borderId="0" xfId="0" applyFill="1"/>
    <xf numFmtId="3" fontId="0" fillId="8" borderId="0" xfId="0" applyNumberFormat="1" applyFill="1"/>
    <xf numFmtId="3" fontId="3" fillId="8" borderId="1" xfId="0" applyNumberFormat="1" applyFont="1" applyFill="1" applyBorder="1"/>
    <xf numFmtId="3" fontId="3" fillId="8" borderId="0" xfId="0" applyNumberFormat="1" applyFont="1" applyFill="1"/>
    <xf numFmtId="0" fontId="6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52EF28-7C0E-42D2-A764-6587D760F75D}">
  <dimension ref="A1:U1027"/>
  <sheetViews>
    <sheetView tabSelected="1" zoomScale="81" zoomScaleNormal="81" workbookViewId="0">
      <pane ySplit="1" topLeftCell="A117" activePane="bottomLeft" state="frozen"/>
      <selection pane="bottomLeft" activeCell="A388" sqref="A388"/>
    </sheetView>
  </sheetViews>
  <sheetFormatPr baseColWidth="10" defaultColWidth="9.1796875" defaultRowHeight="14.5" x14ac:dyDescent="0.35"/>
  <cols>
    <col min="1" max="1" width="6.453125" bestFit="1" customWidth="1"/>
    <col min="2" max="2" width="15.81640625" bestFit="1" customWidth="1"/>
    <col min="3" max="3" width="5.1796875" bestFit="1" customWidth="1"/>
    <col min="4" max="4" width="24.36328125" customWidth="1"/>
    <col min="5" max="5" width="7" bestFit="1" customWidth="1"/>
    <col min="6" max="6" width="38.90625" bestFit="1" customWidth="1"/>
    <col min="7" max="7" width="8.6328125" bestFit="1" customWidth="1"/>
    <col min="8" max="8" width="10.90625" customWidth="1"/>
    <col min="9" max="9" width="9.54296875" bestFit="1" customWidth="1"/>
    <col min="10" max="10" width="8.6328125" bestFit="1" customWidth="1"/>
    <col min="11" max="11" width="11.90625" customWidth="1"/>
    <col min="12" max="12" width="9.54296875" style="1" bestFit="1" customWidth="1"/>
    <col min="13" max="13" width="40.36328125" bestFit="1" customWidth="1"/>
    <col min="21" max="21" width="14.54296875" customWidth="1"/>
  </cols>
  <sheetData>
    <row r="1" spans="1:12" ht="58" x14ac:dyDescent="0.35">
      <c r="A1" t="s">
        <v>0</v>
      </c>
      <c r="C1" s="2" t="s">
        <v>1</v>
      </c>
      <c r="E1" t="s">
        <v>2</v>
      </c>
      <c r="G1" s="2" t="s">
        <v>285</v>
      </c>
      <c r="H1" s="2" t="s">
        <v>286</v>
      </c>
      <c r="I1" s="2" t="s">
        <v>284</v>
      </c>
      <c r="J1" s="2" t="s">
        <v>288</v>
      </c>
      <c r="K1" s="46" t="s">
        <v>289</v>
      </c>
      <c r="L1" s="3" t="s">
        <v>287</v>
      </c>
    </row>
    <row r="2" spans="1:12" x14ac:dyDescent="0.35">
      <c r="K2" s="47"/>
      <c r="L2" s="3"/>
    </row>
    <row r="3" spans="1:12" x14ac:dyDescent="0.3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6</v>
      </c>
      <c r="G3" s="4">
        <v>61300</v>
      </c>
      <c r="H3" s="4">
        <v>48972</v>
      </c>
      <c r="I3" s="4">
        <v>60000</v>
      </c>
      <c r="J3" s="4">
        <v>40962</v>
      </c>
      <c r="K3" s="48">
        <f t="shared" ref="K3:K66" si="0">+I3-G3</f>
        <v>-1300</v>
      </c>
      <c r="L3" s="5">
        <v>65000</v>
      </c>
    </row>
    <row r="4" spans="1:12" x14ac:dyDescent="0.35">
      <c r="A4" t="s">
        <v>3</v>
      </c>
      <c r="B4" t="s">
        <v>4</v>
      </c>
      <c r="C4" t="s">
        <v>5</v>
      </c>
      <c r="D4" t="s">
        <v>6</v>
      </c>
      <c r="E4" t="s">
        <v>8</v>
      </c>
      <c r="F4" t="s">
        <v>9</v>
      </c>
      <c r="G4" s="4">
        <v>0</v>
      </c>
      <c r="H4" s="4">
        <v>4078</v>
      </c>
      <c r="I4" s="4">
        <v>5000</v>
      </c>
      <c r="J4" s="4">
        <v>1197</v>
      </c>
      <c r="K4" s="48">
        <f t="shared" si="0"/>
        <v>5000</v>
      </c>
      <c r="L4" s="5">
        <v>500</v>
      </c>
    </row>
    <row r="5" spans="1:12" x14ac:dyDescent="0.35">
      <c r="A5" t="s">
        <v>3</v>
      </c>
      <c r="B5" t="s">
        <v>4</v>
      </c>
      <c r="C5" t="s">
        <v>5</v>
      </c>
      <c r="D5" t="s">
        <v>6</v>
      </c>
      <c r="E5" t="s">
        <v>10</v>
      </c>
      <c r="F5" t="s">
        <v>11</v>
      </c>
      <c r="G5" s="4">
        <v>13579</v>
      </c>
      <c r="H5" s="4">
        <v>8162</v>
      </c>
      <c r="I5" s="4">
        <v>10000</v>
      </c>
      <c r="J5" s="4">
        <v>9557</v>
      </c>
      <c r="K5" s="48">
        <f t="shared" si="0"/>
        <v>-3579</v>
      </c>
      <c r="L5" s="5">
        <v>10000</v>
      </c>
    </row>
    <row r="6" spans="1:12" x14ac:dyDescent="0.35">
      <c r="A6" t="s">
        <v>3</v>
      </c>
      <c r="B6" t="s">
        <v>4</v>
      </c>
      <c r="C6" t="s">
        <v>5</v>
      </c>
      <c r="D6" t="s">
        <v>6</v>
      </c>
      <c r="E6" t="s">
        <v>12</v>
      </c>
      <c r="F6" t="s">
        <v>13</v>
      </c>
      <c r="G6" s="4">
        <v>4520</v>
      </c>
      <c r="H6" s="4">
        <v>8162</v>
      </c>
      <c r="I6" s="4">
        <v>10000</v>
      </c>
      <c r="J6" s="4">
        <v>8728</v>
      </c>
      <c r="K6" s="48">
        <f t="shared" si="0"/>
        <v>5480</v>
      </c>
      <c r="L6" s="5">
        <v>6000</v>
      </c>
    </row>
    <row r="7" spans="1:12" x14ac:dyDescent="0.35">
      <c r="A7" t="s">
        <v>3</v>
      </c>
      <c r="B7" t="s">
        <v>4</v>
      </c>
      <c r="C7" t="s">
        <v>5</v>
      </c>
      <c r="D7" t="s">
        <v>6</v>
      </c>
      <c r="E7" t="s">
        <v>14</v>
      </c>
      <c r="F7" t="s">
        <v>15</v>
      </c>
      <c r="G7" s="4">
        <v>3039</v>
      </c>
      <c r="H7" s="4">
        <v>808</v>
      </c>
      <c r="I7" s="4">
        <v>1000</v>
      </c>
      <c r="J7" s="4">
        <v>400</v>
      </c>
      <c r="K7" s="48">
        <f t="shared" si="0"/>
        <v>-2039</v>
      </c>
      <c r="L7" s="5">
        <v>2000</v>
      </c>
    </row>
    <row r="8" spans="1:12" x14ac:dyDescent="0.35">
      <c r="A8" t="s">
        <v>3</v>
      </c>
      <c r="B8" t="s">
        <v>4</v>
      </c>
      <c r="C8" t="s">
        <v>5</v>
      </c>
      <c r="D8" t="s">
        <v>6</v>
      </c>
      <c r="E8" t="s">
        <v>16</v>
      </c>
      <c r="F8" t="s">
        <v>17</v>
      </c>
      <c r="G8" s="4">
        <v>6980</v>
      </c>
      <c r="H8" s="4">
        <v>6118</v>
      </c>
      <c r="I8" s="4">
        <v>7500</v>
      </c>
      <c r="J8" s="4">
        <v>7261</v>
      </c>
      <c r="K8" s="48">
        <f t="shared" si="0"/>
        <v>520</v>
      </c>
      <c r="L8" s="5">
        <v>7000</v>
      </c>
    </row>
    <row r="9" spans="1:12" x14ac:dyDescent="0.35">
      <c r="A9" t="s">
        <v>3</v>
      </c>
      <c r="B9" t="s">
        <v>4</v>
      </c>
      <c r="C9" t="s">
        <v>5</v>
      </c>
      <c r="D9" t="s">
        <v>6</v>
      </c>
      <c r="E9" t="s">
        <v>18</v>
      </c>
      <c r="F9" t="s">
        <v>19</v>
      </c>
      <c r="G9" s="4">
        <v>3911</v>
      </c>
      <c r="H9" s="4">
        <v>4892</v>
      </c>
      <c r="I9" s="4">
        <v>6000</v>
      </c>
      <c r="J9" s="4">
        <v>6322</v>
      </c>
      <c r="K9" s="48">
        <f t="shared" si="0"/>
        <v>2089</v>
      </c>
      <c r="L9" s="5">
        <v>3000</v>
      </c>
    </row>
    <row r="10" spans="1:12" x14ac:dyDescent="0.35">
      <c r="A10" t="s">
        <v>3</v>
      </c>
      <c r="B10" t="s">
        <v>4</v>
      </c>
      <c r="C10" t="s">
        <v>5</v>
      </c>
      <c r="D10" t="s">
        <v>6</v>
      </c>
      <c r="E10" t="s">
        <v>20</v>
      </c>
      <c r="F10" t="s">
        <v>21</v>
      </c>
      <c r="G10" s="4">
        <v>4622</v>
      </c>
      <c r="H10" s="4">
        <v>3260</v>
      </c>
      <c r="I10" s="4">
        <v>4000</v>
      </c>
      <c r="J10" s="4">
        <v>4268</v>
      </c>
      <c r="K10" s="48">
        <f t="shared" si="0"/>
        <v>-622</v>
      </c>
      <c r="L10" s="5">
        <v>4000</v>
      </c>
    </row>
    <row r="11" spans="1:12" x14ac:dyDescent="0.35">
      <c r="A11" t="s">
        <v>3</v>
      </c>
      <c r="B11" t="s">
        <v>4</v>
      </c>
      <c r="C11" t="s">
        <v>5</v>
      </c>
      <c r="D11" t="s">
        <v>6</v>
      </c>
      <c r="E11" t="s">
        <v>22</v>
      </c>
      <c r="F11" t="s">
        <v>23</v>
      </c>
      <c r="G11" s="4">
        <v>2597</v>
      </c>
      <c r="H11" s="4">
        <v>4078</v>
      </c>
      <c r="I11" s="4">
        <v>5000</v>
      </c>
      <c r="J11" s="4">
        <v>1098</v>
      </c>
      <c r="K11" s="48">
        <f t="shared" si="0"/>
        <v>2403</v>
      </c>
      <c r="L11" s="5">
        <v>3500</v>
      </c>
    </row>
    <row r="12" spans="1:12" x14ac:dyDescent="0.35">
      <c r="A12" t="s">
        <v>3</v>
      </c>
      <c r="B12" t="s">
        <v>4</v>
      </c>
      <c r="C12" t="s">
        <v>5</v>
      </c>
      <c r="D12" t="s">
        <v>6</v>
      </c>
      <c r="E12" t="s">
        <v>24</v>
      </c>
      <c r="F12" t="s">
        <v>25</v>
      </c>
      <c r="G12" s="4">
        <v>0</v>
      </c>
      <c r="H12" s="4">
        <v>399</v>
      </c>
      <c r="I12" s="4">
        <v>500</v>
      </c>
      <c r="J12" s="4">
        <v>57</v>
      </c>
      <c r="K12" s="48">
        <f t="shared" si="0"/>
        <v>500</v>
      </c>
      <c r="L12" s="5">
        <v>0</v>
      </c>
    </row>
    <row r="13" spans="1:12" x14ac:dyDescent="0.35">
      <c r="A13" t="s">
        <v>3</v>
      </c>
      <c r="B13" t="s">
        <v>4</v>
      </c>
      <c r="C13" t="s">
        <v>5</v>
      </c>
      <c r="D13" t="s">
        <v>6</v>
      </c>
      <c r="E13" t="s">
        <v>26</v>
      </c>
      <c r="F13" t="s">
        <v>27</v>
      </c>
      <c r="G13" s="4">
        <v>78745</v>
      </c>
      <c r="H13" s="4">
        <v>81620</v>
      </c>
      <c r="I13" s="4">
        <v>100000</v>
      </c>
      <c r="J13" s="4">
        <v>89565</v>
      </c>
      <c r="K13" s="48">
        <f t="shared" si="0"/>
        <v>21255</v>
      </c>
      <c r="L13" s="5">
        <v>100000</v>
      </c>
    </row>
    <row r="14" spans="1:12" x14ac:dyDescent="0.35">
      <c r="A14" t="s">
        <v>3</v>
      </c>
      <c r="B14" t="s">
        <v>4</v>
      </c>
      <c r="C14" t="s">
        <v>5</v>
      </c>
      <c r="D14" t="s">
        <v>6</v>
      </c>
      <c r="E14" t="s">
        <v>28</v>
      </c>
      <c r="F14" t="s">
        <v>29</v>
      </c>
      <c r="G14" s="4">
        <v>6168</v>
      </c>
      <c r="H14" s="4">
        <v>8162</v>
      </c>
      <c r="I14" s="4">
        <v>10000</v>
      </c>
      <c r="J14" s="4">
        <v>11265</v>
      </c>
      <c r="K14" s="48">
        <f t="shared" si="0"/>
        <v>3832</v>
      </c>
      <c r="L14" s="5">
        <v>10000</v>
      </c>
    </row>
    <row r="15" spans="1:12" x14ac:dyDescent="0.35">
      <c r="A15" t="s">
        <v>3</v>
      </c>
      <c r="B15" t="s">
        <v>4</v>
      </c>
      <c r="C15" t="s">
        <v>5</v>
      </c>
      <c r="D15" t="s">
        <v>6</v>
      </c>
      <c r="E15" t="s">
        <v>30</v>
      </c>
      <c r="F15" t="s">
        <v>31</v>
      </c>
      <c r="G15" s="4">
        <v>0</v>
      </c>
      <c r="H15" s="4">
        <v>808</v>
      </c>
      <c r="I15" s="4">
        <v>1000</v>
      </c>
      <c r="J15" s="4">
        <v>1488</v>
      </c>
      <c r="K15" s="48">
        <f t="shared" si="0"/>
        <v>1000</v>
      </c>
      <c r="L15" s="5">
        <v>0</v>
      </c>
    </row>
    <row r="16" spans="1:12" x14ac:dyDescent="0.35">
      <c r="A16" t="s">
        <v>3</v>
      </c>
      <c r="B16" t="s">
        <v>4</v>
      </c>
      <c r="C16" t="s">
        <v>5</v>
      </c>
      <c r="D16" t="s">
        <v>6</v>
      </c>
      <c r="E16" t="s">
        <v>32</v>
      </c>
      <c r="F16" t="s">
        <v>33</v>
      </c>
      <c r="G16" s="4">
        <v>8819</v>
      </c>
      <c r="H16" s="4">
        <v>32648</v>
      </c>
      <c r="I16" s="4">
        <v>40000</v>
      </c>
      <c r="J16" s="4">
        <v>29500</v>
      </c>
      <c r="K16" s="48">
        <f t="shared" si="0"/>
        <v>31181</v>
      </c>
      <c r="L16" s="5">
        <v>6000</v>
      </c>
    </row>
    <row r="17" spans="1:13" x14ac:dyDescent="0.35">
      <c r="A17" t="s">
        <v>3</v>
      </c>
      <c r="B17" t="s">
        <v>4</v>
      </c>
      <c r="C17" t="s">
        <v>5</v>
      </c>
      <c r="D17" t="s">
        <v>6</v>
      </c>
      <c r="E17" t="s">
        <v>34</v>
      </c>
      <c r="F17" t="s">
        <v>35</v>
      </c>
      <c r="G17" s="4">
        <v>6582</v>
      </c>
      <c r="H17" s="4">
        <v>0</v>
      </c>
      <c r="I17" s="4">
        <v>0</v>
      </c>
      <c r="J17" s="4">
        <v>0</v>
      </c>
      <c r="K17" s="48">
        <f t="shared" si="0"/>
        <v>-6582</v>
      </c>
      <c r="L17" s="5">
        <v>0</v>
      </c>
    </row>
    <row r="18" spans="1:13" x14ac:dyDescent="0.35">
      <c r="A18" t="s">
        <v>3</v>
      </c>
      <c r="B18" t="s">
        <v>4</v>
      </c>
      <c r="C18" t="s">
        <v>5</v>
      </c>
      <c r="D18" t="s">
        <v>6</v>
      </c>
      <c r="E18" t="s">
        <v>36</v>
      </c>
      <c r="F18" t="s">
        <v>37</v>
      </c>
      <c r="G18" s="4">
        <v>0</v>
      </c>
      <c r="H18" s="4">
        <v>16324</v>
      </c>
      <c r="I18" s="4">
        <v>20000</v>
      </c>
      <c r="J18" s="4">
        <v>0</v>
      </c>
      <c r="K18" s="48">
        <f t="shared" si="0"/>
        <v>20000</v>
      </c>
      <c r="L18" s="5">
        <v>20000</v>
      </c>
    </row>
    <row r="19" spans="1:13" x14ac:dyDescent="0.35">
      <c r="A19" t="s">
        <v>3</v>
      </c>
      <c r="B19" t="s">
        <v>4</v>
      </c>
      <c r="C19" t="s">
        <v>5</v>
      </c>
      <c r="D19" t="s">
        <v>6</v>
      </c>
      <c r="E19" t="s">
        <v>38</v>
      </c>
      <c r="F19" t="s">
        <v>39</v>
      </c>
      <c r="G19" s="4">
        <v>7700</v>
      </c>
      <c r="H19" s="4">
        <v>6527</v>
      </c>
      <c r="I19" s="4">
        <v>8000</v>
      </c>
      <c r="J19" s="4">
        <v>7650</v>
      </c>
      <c r="K19" s="48">
        <f t="shared" si="0"/>
        <v>300</v>
      </c>
      <c r="L19" s="5">
        <v>8000</v>
      </c>
    </row>
    <row r="20" spans="1:13" x14ac:dyDescent="0.35">
      <c r="A20" t="s">
        <v>3</v>
      </c>
      <c r="B20" t="s">
        <v>4</v>
      </c>
      <c r="C20" t="s">
        <v>5</v>
      </c>
      <c r="D20" t="s">
        <v>6</v>
      </c>
      <c r="E20" t="s">
        <v>40</v>
      </c>
      <c r="F20" t="s">
        <v>41</v>
      </c>
      <c r="G20" s="4">
        <v>973</v>
      </c>
      <c r="H20" s="4">
        <v>0</v>
      </c>
      <c r="I20" s="4">
        <v>0</v>
      </c>
      <c r="J20" s="4">
        <v>3017</v>
      </c>
      <c r="K20" s="48">
        <f t="shared" si="0"/>
        <v>-973</v>
      </c>
      <c r="L20" s="5">
        <v>0</v>
      </c>
    </row>
    <row r="21" spans="1:13" x14ac:dyDescent="0.35">
      <c r="A21" t="s">
        <v>3</v>
      </c>
      <c r="B21" t="s">
        <v>4</v>
      </c>
      <c r="C21" t="s">
        <v>5</v>
      </c>
      <c r="D21" t="s">
        <v>6</v>
      </c>
      <c r="E21" t="s">
        <v>42</v>
      </c>
      <c r="F21" t="s">
        <v>43</v>
      </c>
      <c r="G21" s="4">
        <v>0</v>
      </c>
      <c r="H21" s="4">
        <v>0</v>
      </c>
      <c r="I21" s="4">
        <v>0</v>
      </c>
      <c r="J21" s="4">
        <v>563</v>
      </c>
      <c r="K21" s="48">
        <f t="shared" si="0"/>
        <v>0</v>
      </c>
      <c r="L21" s="5">
        <v>0</v>
      </c>
    </row>
    <row r="22" spans="1:13" x14ac:dyDescent="0.35">
      <c r="A22" t="s">
        <v>3</v>
      </c>
      <c r="B22" t="s">
        <v>4</v>
      </c>
      <c r="C22" t="s">
        <v>5</v>
      </c>
      <c r="D22" t="s">
        <v>6</v>
      </c>
      <c r="E22" t="s">
        <v>44</v>
      </c>
      <c r="F22" t="s">
        <v>45</v>
      </c>
      <c r="G22" s="4">
        <v>1811</v>
      </c>
      <c r="H22" s="4">
        <v>4892</v>
      </c>
      <c r="I22" s="4">
        <v>6000</v>
      </c>
      <c r="J22" s="4">
        <v>3070</v>
      </c>
      <c r="K22" s="48">
        <f t="shared" si="0"/>
        <v>4189</v>
      </c>
      <c r="L22" s="5">
        <v>2500</v>
      </c>
    </row>
    <row r="23" spans="1:13" x14ac:dyDescent="0.35">
      <c r="A23" t="s">
        <v>3</v>
      </c>
      <c r="B23" t="s">
        <v>4</v>
      </c>
      <c r="C23" t="s">
        <v>5</v>
      </c>
      <c r="D23" t="s">
        <v>6</v>
      </c>
      <c r="E23" t="s">
        <v>46</v>
      </c>
      <c r="F23" t="s">
        <v>47</v>
      </c>
      <c r="G23" s="4">
        <v>7593</v>
      </c>
      <c r="H23" s="4">
        <v>808</v>
      </c>
      <c r="I23" s="4">
        <v>1000</v>
      </c>
      <c r="J23" s="4">
        <v>912</v>
      </c>
      <c r="K23" s="48">
        <f t="shared" si="0"/>
        <v>-6593</v>
      </c>
      <c r="L23" s="5">
        <v>1000</v>
      </c>
    </row>
    <row r="24" spans="1:13" x14ac:dyDescent="0.35">
      <c r="A24" t="s">
        <v>3</v>
      </c>
      <c r="B24" t="s">
        <v>4</v>
      </c>
      <c r="C24" t="s">
        <v>5</v>
      </c>
      <c r="D24" t="s">
        <v>6</v>
      </c>
      <c r="E24" t="s">
        <v>48</v>
      </c>
      <c r="F24" t="s">
        <v>49</v>
      </c>
      <c r="G24" s="4">
        <v>12636</v>
      </c>
      <c r="H24" s="4">
        <v>4078</v>
      </c>
      <c r="I24" s="4">
        <v>5000</v>
      </c>
      <c r="J24" s="4">
        <v>5733</v>
      </c>
      <c r="K24" s="48">
        <f t="shared" si="0"/>
        <v>-7636</v>
      </c>
      <c r="L24" s="5">
        <v>7000</v>
      </c>
    </row>
    <row r="25" spans="1:13" x14ac:dyDescent="0.35">
      <c r="A25" t="s">
        <v>3</v>
      </c>
      <c r="B25" t="s">
        <v>4</v>
      </c>
      <c r="C25" t="s">
        <v>5</v>
      </c>
      <c r="D25" t="s">
        <v>6</v>
      </c>
      <c r="E25" t="s">
        <v>50</v>
      </c>
      <c r="F25" t="s">
        <v>51</v>
      </c>
      <c r="G25" s="4">
        <v>39782</v>
      </c>
      <c r="H25" s="4">
        <v>40810</v>
      </c>
      <c r="I25" s="4">
        <v>50000</v>
      </c>
      <c r="J25" s="4">
        <v>40046</v>
      </c>
      <c r="K25" s="48">
        <f t="shared" si="0"/>
        <v>10218</v>
      </c>
      <c r="L25" s="5">
        <v>10000</v>
      </c>
    </row>
    <row r="26" spans="1:13" x14ac:dyDescent="0.35">
      <c r="A26" t="s">
        <v>3</v>
      </c>
      <c r="B26" t="s">
        <v>4</v>
      </c>
      <c r="C26" t="s">
        <v>5</v>
      </c>
      <c r="D26" t="s">
        <v>6</v>
      </c>
      <c r="E26" t="s">
        <v>52</v>
      </c>
      <c r="F26" t="s">
        <v>53</v>
      </c>
      <c r="G26" s="4">
        <v>17317</v>
      </c>
      <c r="H26" s="4">
        <v>16324</v>
      </c>
      <c r="I26" s="4">
        <v>20000</v>
      </c>
      <c r="J26" s="4">
        <v>16428</v>
      </c>
      <c r="K26" s="48">
        <f t="shared" si="0"/>
        <v>2683</v>
      </c>
      <c r="L26" s="5">
        <v>20000</v>
      </c>
    </row>
    <row r="27" spans="1:13" x14ac:dyDescent="0.35">
      <c r="A27" t="s">
        <v>3</v>
      </c>
      <c r="B27" t="s">
        <v>4</v>
      </c>
      <c r="C27" t="s">
        <v>5</v>
      </c>
      <c r="D27" t="s">
        <v>6</v>
      </c>
      <c r="E27" t="s">
        <v>54</v>
      </c>
      <c r="F27" t="s">
        <v>55</v>
      </c>
      <c r="G27" s="4">
        <v>10227</v>
      </c>
      <c r="H27" s="4">
        <v>0</v>
      </c>
      <c r="I27" s="4">
        <v>0</v>
      </c>
      <c r="J27" s="4">
        <v>115</v>
      </c>
      <c r="K27" s="48">
        <f t="shared" si="0"/>
        <v>-10227</v>
      </c>
      <c r="L27" s="5">
        <v>0</v>
      </c>
    </row>
    <row r="28" spans="1:13" x14ac:dyDescent="0.35">
      <c r="A28" t="s">
        <v>3</v>
      </c>
      <c r="B28" t="s">
        <v>4</v>
      </c>
      <c r="C28" t="s">
        <v>5</v>
      </c>
      <c r="D28" t="s">
        <v>6</v>
      </c>
      <c r="E28" t="s">
        <v>56</v>
      </c>
      <c r="F28" t="s">
        <v>57</v>
      </c>
      <c r="G28" s="4">
        <v>4240</v>
      </c>
      <c r="H28" s="4">
        <v>20402</v>
      </c>
      <c r="I28" s="4">
        <v>25000</v>
      </c>
      <c r="J28" s="4">
        <v>46727</v>
      </c>
      <c r="K28" s="48">
        <f t="shared" si="0"/>
        <v>20760</v>
      </c>
      <c r="L28" s="5">
        <v>50000</v>
      </c>
      <c r="M28" t="s">
        <v>58</v>
      </c>
    </row>
    <row r="29" spans="1:13" x14ac:dyDescent="0.35">
      <c r="A29" t="s">
        <v>3</v>
      </c>
      <c r="B29" t="s">
        <v>4</v>
      </c>
      <c r="C29" t="s">
        <v>5</v>
      </c>
      <c r="D29" t="s">
        <v>6</v>
      </c>
      <c r="E29" t="s">
        <v>59</v>
      </c>
      <c r="F29" t="s">
        <v>60</v>
      </c>
      <c r="G29" s="4">
        <v>0</v>
      </c>
      <c r="H29" s="4">
        <v>3260</v>
      </c>
      <c r="I29" s="4">
        <v>4000</v>
      </c>
      <c r="J29" s="4">
        <v>3698</v>
      </c>
      <c r="K29" s="48">
        <f t="shared" si="0"/>
        <v>4000</v>
      </c>
      <c r="L29" s="5">
        <v>3000</v>
      </c>
      <c r="M29" t="s">
        <v>61</v>
      </c>
    </row>
    <row r="30" spans="1:13" x14ac:dyDescent="0.35">
      <c r="A30" t="s">
        <v>3</v>
      </c>
      <c r="B30" t="s">
        <v>4</v>
      </c>
      <c r="C30" t="s">
        <v>5</v>
      </c>
      <c r="D30" t="s">
        <v>6</v>
      </c>
      <c r="E30" t="s">
        <v>62</v>
      </c>
      <c r="F30" t="s">
        <v>63</v>
      </c>
      <c r="G30" s="4">
        <v>559</v>
      </c>
      <c r="H30" s="4">
        <v>4078</v>
      </c>
      <c r="I30" s="4">
        <v>5000</v>
      </c>
      <c r="J30" s="4">
        <v>4458</v>
      </c>
      <c r="K30" s="48">
        <f t="shared" si="0"/>
        <v>4441</v>
      </c>
      <c r="L30" s="5">
        <v>1000</v>
      </c>
      <c r="M30" t="s">
        <v>64</v>
      </c>
    </row>
    <row r="31" spans="1:13" x14ac:dyDescent="0.35">
      <c r="A31" t="s">
        <v>3</v>
      </c>
      <c r="B31" t="s">
        <v>4</v>
      </c>
      <c r="C31" t="s">
        <v>5</v>
      </c>
      <c r="D31" t="s">
        <v>6</v>
      </c>
      <c r="E31" t="s">
        <v>65</v>
      </c>
      <c r="F31" t="s">
        <v>66</v>
      </c>
      <c r="G31" s="4">
        <v>4857</v>
      </c>
      <c r="H31" s="4">
        <v>4078</v>
      </c>
      <c r="I31" s="4">
        <v>5000</v>
      </c>
      <c r="J31" s="4">
        <v>4740</v>
      </c>
      <c r="K31" s="48">
        <f t="shared" si="0"/>
        <v>143</v>
      </c>
      <c r="L31" s="5">
        <v>5000</v>
      </c>
    </row>
    <row r="32" spans="1:13" x14ac:dyDescent="0.35">
      <c r="A32" t="s">
        <v>3</v>
      </c>
      <c r="B32" t="s">
        <v>4</v>
      </c>
      <c r="C32" t="s">
        <v>5</v>
      </c>
      <c r="D32" t="s">
        <v>6</v>
      </c>
      <c r="E32" t="s">
        <v>67</v>
      </c>
      <c r="F32" t="s">
        <v>68</v>
      </c>
      <c r="G32" s="4">
        <v>0</v>
      </c>
      <c r="H32" s="4">
        <v>1217</v>
      </c>
      <c r="I32" s="4">
        <v>1500</v>
      </c>
      <c r="J32" s="4">
        <v>1500</v>
      </c>
      <c r="K32" s="48">
        <f t="shared" si="0"/>
        <v>1500</v>
      </c>
      <c r="L32" s="5">
        <v>0</v>
      </c>
      <c r="M32" s="4"/>
    </row>
    <row r="33" spans="1:13" x14ac:dyDescent="0.35">
      <c r="A33" t="s">
        <v>3</v>
      </c>
      <c r="B33" t="s">
        <v>4</v>
      </c>
      <c r="C33" t="s">
        <v>5</v>
      </c>
      <c r="D33" t="s">
        <v>6</v>
      </c>
      <c r="E33" t="s">
        <v>69</v>
      </c>
      <c r="F33" t="s">
        <v>70</v>
      </c>
      <c r="G33" s="4">
        <v>20342</v>
      </c>
      <c r="H33" s="4">
        <v>15097</v>
      </c>
      <c r="I33" s="4">
        <v>18500</v>
      </c>
      <c r="J33" s="4">
        <v>15028</v>
      </c>
      <c r="K33" s="48">
        <f t="shared" si="0"/>
        <v>-1842</v>
      </c>
      <c r="L33" s="5">
        <v>22000</v>
      </c>
    </row>
    <row r="34" spans="1:13" x14ac:dyDescent="0.35">
      <c r="A34" t="s">
        <v>3</v>
      </c>
      <c r="B34" t="s">
        <v>4</v>
      </c>
      <c r="C34" t="s">
        <v>5</v>
      </c>
      <c r="D34" t="s">
        <v>6</v>
      </c>
      <c r="E34" t="s">
        <v>71</v>
      </c>
      <c r="F34" t="s">
        <v>72</v>
      </c>
      <c r="G34" s="4">
        <v>0</v>
      </c>
      <c r="H34" s="4">
        <v>2443</v>
      </c>
      <c r="I34" s="4">
        <v>3000</v>
      </c>
      <c r="J34" s="4">
        <v>3000</v>
      </c>
      <c r="K34" s="48">
        <f t="shared" si="0"/>
        <v>3000</v>
      </c>
      <c r="L34" s="5">
        <v>3000</v>
      </c>
      <c r="M34" t="s">
        <v>73</v>
      </c>
    </row>
    <row r="35" spans="1:13" x14ac:dyDescent="0.35">
      <c r="A35" t="s">
        <v>3</v>
      </c>
      <c r="B35" t="s">
        <v>4</v>
      </c>
      <c r="C35" t="s">
        <v>5</v>
      </c>
      <c r="D35" t="s">
        <v>6</v>
      </c>
      <c r="E35" t="s">
        <v>74</v>
      </c>
      <c r="F35" t="s">
        <v>75</v>
      </c>
      <c r="G35" s="4">
        <v>18710</v>
      </c>
      <c r="H35" s="4">
        <v>9787</v>
      </c>
      <c r="I35" s="4">
        <v>12000</v>
      </c>
      <c r="J35" s="4">
        <v>10321</v>
      </c>
      <c r="K35" s="48">
        <f t="shared" si="0"/>
        <v>-6710</v>
      </c>
      <c r="L35" s="5">
        <v>25000</v>
      </c>
    </row>
    <row r="36" spans="1:13" x14ac:dyDescent="0.35">
      <c r="A36" t="s">
        <v>3</v>
      </c>
      <c r="B36" t="s">
        <v>4</v>
      </c>
      <c r="C36" t="s">
        <v>5</v>
      </c>
      <c r="D36" t="s">
        <v>6</v>
      </c>
      <c r="E36" t="s">
        <v>76</v>
      </c>
      <c r="F36" t="s">
        <v>77</v>
      </c>
      <c r="G36" s="4">
        <v>19687</v>
      </c>
      <c r="H36" s="4">
        <v>20402</v>
      </c>
      <c r="I36" s="4">
        <v>25000</v>
      </c>
      <c r="J36" s="4">
        <v>27403</v>
      </c>
      <c r="K36" s="48">
        <f t="shared" si="0"/>
        <v>5313</v>
      </c>
      <c r="L36" s="5">
        <v>25000</v>
      </c>
    </row>
    <row r="37" spans="1:13" x14ac:dyDescent="0.35">
      <c r="A37" t="s">
        <v>3</v>
      </c>
      <c r="B37" t="s">
        <v>4</v>
      </c>
      <c r="C37" t="s">
        <v>5</v>
      </c>
      <c r="D37" t="s">
        <v>6</v>
      </c>
      <c r="E37" t="s">
        <v>78</v>
      </c>
      <c r="F37" t="s">
        <v>79</v>
      </c>
      <c r="G37" s="4">
        <v>400</v>
      </c>
      <c r="H37" s="4">
        <v>808</v>
      </c>
      <c r="I37" s="4">
        <v>1000</v>
      </c>
      <c r="J37" s="4">
        <v>950</v>
      </c>
      <c r="K37" s="48">
        <f t="shared" si="0"/>
        <v>600</v>
      </c>
      <c r="L37" s="5">
        <v>1000</v>
      </c>
    </row>
    <row r="38" spans="1:13" x14ac:dyDescent="0.35">
      <c r="A38" t="s">
        <v>3</v>
      </c>
      <c r="B38" t="s">
        <v>4</v>
      </c>
      <c r="C38" t="s">
        <v>80</v>
      </c>
      <c r="D38" t="s">
        <v>81</v>
      </c>
      <c r="E38" t="s">
        <v>82</v>
      </c>
      <c r="F38" t="s">
        <v>83</v>
      </c>
      <c r="G38" s="4">
        <v>7360</v>
      </c>
      <c r="H38" s="4">
        <v>28564</v>
      </c>
      <c r="I38" s="4">
        <v>35000</v>
      </c>
      <c r="J38" s="4">
        <v>16889</v>
      </c>
      <c r="K38" s="48">
        <f t="shared" si="0"/>
        <v>27640</v>
      </c>
      <c r="L38" s="5">
        <v>30000</v>
      </c>
    </row>
    <row r="39" spans="1:13" x14ac:dyDescent="0.35">
      <c r="A39" t="s">
        <v>3</v>
      </c>
      <c r="B39" t="s">
        <v>4</v>
      </c>
      <c r="C39" t="s">
        <v>80</v>
      </c>
      <c r="D39" t="s">
        <v>81</v>
      </c>
      <c r="E39" t="s">
        <v>84</v>
      </c>
      <c r="F39" t="s">
        <v>85</v>
      </c>
      <c r="G39" s="4">
        <v>0</v>
      </c>
      <c r="H39" s="4">
        <v>4078</v>
      </c>
      <c r="I39" s="4">
        <v>5000</v>
      </c>
      <c r="J39" s="4">
        <v>0</v>
      </c>
      <c r="K39" s="48">
        <f t="shared" si="0"/>
        <v>5000</v>
      </c>
      <c r="L39" s="5">
        <v>5000</v>
      </c>
    </row>
    <row r="40" spans="1:13" x14ac:dyDescent="0.35">
      <c r="A40" t="s">
        <v>3</v>
      </c>
      <c r="B40" t="s">
        <v>4</v>
      </c>
      <c r="C40" t="s">
        <v>80</v>
      </c>
      <c r="D40" t="s">
        <v>81</v>
      </c>
      <c r="E40" t="s">
        <v>86</v>
      </c>
      <c r="F40" t="s">
        <v>87</v>
      </c>
      <c r="G40" s="4">
        <v>5450</v>
      </c>
      <c r="H40" s="4">
        <v>40810</v>
      </c>
      <c r="I40" s="4">
        <v>50000</v>
      </c>
      <c r="J40" s="4">
        <v>65385</v>
      </c>
      <c r="K40" s="48">
        <f t="shared" si="0"/>
        <v>44550</v>
      </c>
      <c r="L40" s="5">
        <v>10000</v>
      </c>
    </row>
    <row r="41" spans="1:13" x14ac:dyDescent="0.35">
      <c r="A41" t="s">
        <v>3</v>
      </c>
      <c r="B41" t="s">
        <v>4</v>
      </c>
      <c r="C41" t="s">
        <v>80</v>
      </c>
      <c r="D41" t="s">
        <v>81</v>
      </c>
      <c r="E41" t="s">
        <v>88</v>
      </c>
      <c r="F41" t="s">
        <v>89</v>
      </c>
      <c r="G41" s="4">
        <v>0</v>
      </c>
      <c r="H41" s="4">
        <v>6527</v>
      </c>
      <c r="I41" s="4">
        <v>8000</v>
      </c>
      <c r="J41" s="4">
        <v>0</v>
      </c>
      <c r="K41" s="48">
        <f t="shared" si="0"/>
        <v>8000</v>
      </c>
      <c r="L41" s="5">
        <v>5000</v>
      </c>
    </row>
    <row r="42" spans="1:13" x14ac:dyDescent="0.35">
      <c r="A42" t="s">
        <v>3</v>
      </c>
      <c r="B42" t="s">
        <v>4</v>
      </c>
      <c r="C42" t="s">
        <v>80</v>
      </c>
      <c r="D42" t="s">
        <v>81</v>
      </c>
      <c r="E42" t="s">
        <v>90</v>
      </c>
      <c r="F42" t="s">
        <v>91</v>
      </c>
      <c r="G42" s="4">
        <v>2800</v>
      </c>
      <c r="H42" s="4">
        <v>8162</v>
      </c>
      <c r="I42" s="4">
        <v>10000</v>
      </c>
      <c r="J42" s="4">
        <v>11753</v>
      </c>
      <c r="K42" s="48">
        <f t="shared" si="0"/>
        <v>7200</v>
      </c>
      <c r="L42" s="5">
        <v>20000</v>
      </c>
      <c r="M42" t="s">
        <v>92</v>
      </c>
    </row>
    <row r="43" spans="1:13" x14ac:dyDescent="0.35">
      <c r="A43" t="s">
        <v>3</v>
      </c>
      <c r="B43" t="s">
        <v>4</v>
      </c>
      <c r="C43" t="s">
        <v>80</v>
      </c>
      <c r="D43" t="s">
        <v>81</v>
      </c>
      <c r="E43" t="s">
        <v>93</v>
      </c>
      <c r="F43" t="s">
        <v>94</v>
      </c>
      <c r="G43" s="4">
        <v>997</v>
      </c>
      <c r="H43" s="4">
        <v>32648</v>
      </c>
      <c r="I43" s="4">
        <v>40000</v>
      </c>
      <c r="J43" s="4">
        <v>42447</v>
      </c>
      <c r="K43" s="48">
        <f t="shared" si="0"/>
        <v>39003</v>
      </c>
      <c r="L43" s="5">
        <v>20000</v>
      </c>
    </row>
    <row r="44" spans="1:13" x14ac:dyDescent="0.35">
      <c r="A44" t="s">
        <v>3</v>
      </c>
      <c r="B44" t="s">
        <v>4</v>
      </c>
      <c r="C44" t="s">
        <v>80</v>
      </c>
      <c r="D44" t="s">
        <v>81</v>
      </c>
      <c r="E44" t="s">
        <v>95</v>
      </c>
      <c r="F44" t="s">
        <v>96</v>
      </c>
      <c r="G44" s="4">
        <v>4910</v>
      </c>
      <c r="H44" s="4">
        <v>24486</v>
      </c>
      <c r="I44" s="4">
        <v>30000</v>
      </c>
      <c r="J44" s="4">
        <v>33960</v>
      </c>
      <c r="K44" s="48">
        <f t="shared" si="0"/>
        <v>25090</v>
      </c>
      <c r="L44" s="5">
        <v>20000</v>
      </c>
    </row>
    <row r="45" spans="1:13" x14ac:dyDescent="0.35">
      <c r="A45" t="s">
        <v>3</v>
      </c>
      <c r="B45" t="s">
        <v>4</v>
      </c>
      <c r="C45" t="s">
        <v>80</v>
      </c>
      <c r="D45" t="s">
        <v>81</v>
      </c>
      <c r="E45" t="s">
        <v>97</v>
      </c>
      <c r="F45" t="s">
        <v>98</v>
      </c>
      <c r="G45" s="4">
        <v>0</v>
      </c>
      <c r="H45" s="4">
        <v>0</v>
      </c>
      <c r="I45" s="4">
        <v>0</v>
      </c>
      <c r="J45" s="4">
        <v>96</v>
      </c>
      <c r="K45" s="48">
        <f t="shared" si="0"/>
        <v>0</v>
      </c>
      <c r="L45" s="5">
        <v>0</v>
      </c>
    </row>
    <row r="46" spans="1:13" x14ac:dyDescent="0.35">
      <c r="A46" t="s">
        <v>3</v>
      </c>
      <c r="B46" t="s">
        <v>4</v>
      </c>
      <c r="C46" t="s">
        <v>80</v>
      </c>
      <c r="D46" t="s">
        <v>81</v>
      </c>
      <c r="E46" t="s">
        <v>99</v>
      </c>
      <c r="F46" t="s">
        <v>100</v>
      </c>
      <c r="G46" s="4">
        <v>1200</v>
      </c>
      <c r="H46" s="4">
        <v>4078</v>
      </c>
      <c r="I46" s="4">
        <v>5000</v>
      </c>
      <c r="J46" s="4">
        <v>0</v>
      </c>
      <c r="K46" s="48">
        <f t="shared" si="0"/>
        <v>3800</v>
      </c>
      <c r="L46" s="5">
        <v>1000</v>
      </c>
    </row>
    <row r="47" spans="1:13" x14ac:dyDescent="0.35">
      <c r="A47" t="s">
        <v>3</v>
      </c>
      <c r="B47" t="s">
        <v>4</v>
      </c>
      <c r="C47" t="s">
        <v>80</v>
      </c>
      <c r="D47" t="s">
        <v>81</v>
      </c>
      <c r="E47" t="s">
        <v>101</v>
      </c>
      <c r="F47" t="s">
        <v>102</v>
      </c>
      <c r="G47" s="4">
        <v>0</v>
      </c>
      <c r="H47" s="4">
        <v>0</v>
      </c>
      <c r="I47" s="4">
        <v>0</v>
      </c>
      <c r="J47" s="4">
        <v>2600</v>
      </c>
      <c r="K47" s="48">
        <f t="shared" si="0"/>
        <v>0</v>
      </c>
      <c r="L47" s="5">
        <v>0</v>
      </c>
    </row>
    <row r="48" spans="1:13" x14ac:dyDescent="0.35">
      <c r="A48" t="s">
        <v>3</v>
      </c>
      <c r="B48" t="s">
        <v>4</v>
      </c>
      <c r="C48" t="s">
        <v>103</v>
      </c>
      <c r="D48" t="s">
        <v>29</v>
      </c>
      <c r="E48" t="s">
        <v>104</v>
      </c>
      <c r="F48" t="s">
        <v>105</v>
      </c>
      <c r="G48" s="4">
        <v>619554</v>
      </c>
      <c r="H48" s="4">
        <v>703303</v>
      </c>
      <c r="I48" s="4">
        <v>860000</v>
      </c>
      <c r="J48" s="4">
        <v>783780</v>
      </c>
      <c r="K48" s="48">
        <f t="shared" si="0"/>
        <v>240446</v>
      </c>
      <c r="L48" s="6">
        <v>1200000</v>
      </c>
      <c r="M48" t="s">
        <v>106</v>
      </c>
    </row>
    <row r="49" spans="1:13" x14ac:dyDescent="0.35">
      <c r="A49" t="s">
        <v>3</v>
      </c>
      <c r="B49" t="s">
        <v>4</v>
      </c>
      <c r="C49" t="s">
        <v>107</v>
      </c>
      <c r="D49" t="s">
        <v>108</v>
      </c>
      <c r="E49" t="s">
        <v>109</v>
      </c>
      <c r="F49" t="s">
        <v>110</v>
      </c>
      <c r="G49" s="4">
        <v>67371</v>
      </c>
      <c r="H49" s="4">
        <v>0</v>
      </c>
      <c r="I49" s="4">
        <v>0</v>
      </c>
      <c r="J49" s="4">
        <v>100185</v>
      </c>
      <c r="K49" s="48">
        <f t="shared" si="0"/>
        <v>-67371</v>
      </c>
      <c r="L49" s="5">
        <v>0</v>
      </c>
    </row>
    <row r="50" spans="1:13" x14ac:dyDescent="0.35">
      <c r="A50" t="s">
        <v>3</v>
      </c>
      <c r="B50" t="s">
        <v>4</v>
      </c>
      <c r="C50" t="s">
        <v>107</v>
      </c>
      <c r="D50" t="s">
        <v>108</v>
      </c>
      <c r="E50" t="s">
        <v>111</v>
      </c>
      <c r="F50" t="s">
        <v>112</v>
      </c>
      <c r="G50" s="4">
        <v>464380</v>
      </c>
      <c r="H50" s="4">
        <v>310156</v>
      </c>
      <c r="I50" s="4">
        <v>380000</v>
      </c>
      <c r="J50" s="4">
        <v>309138</v>
      </c>
      <c r="K50" s="48">
        <f t="shared" si="0"/>
        <v>-84380</v>
      </c>
      <c r="L50" s="5">
        <v>400000</v>
      </c>
    </row>
    <row r="51" spans="1:13" x14ac:dyDescent="0.35">
      <c r="A51" t="s">
        <v>3</v>
      </c>
      <c r="B51" t="s">
        <v>4</v>
      </c>
      <c r="C51" t="s">
        <v>107</v>
      </c>
      <c r="D51" t="s">
        <v>108</v>
      </c>
      <c r="E51" t="s">
        <v>113</v>
      </c>
      <c r="F51" t="s">
        <v>114</v>
      </c>
      <c r="G51" s="4">
        <v>44200</v>
      </c>
      <c r="H51" s="4">
        <v>24486</v>
      </c>
      <c r="I51" s="4">
        <v>30000</v>
      </c>
      <c r="J51" s="4">
        <v>32695</v>
      </c>
      <c r="K51" s="48">
        <f t="shared" si="0"/>
        <v>-14200</v>
      </c>
      <c r="L51" s="5">
        <v>0</v>
      </c>
      <c r="M51" t="s">
        <v>115</v>
      </c>
    </row>
    <row r="52" spans="1:13" x14ac:dyDescent="0.35">
      <c r="A52" t="s">
        <v>3</v>
      </c>
      <c r="B52" t="s">
        <v>4</v>
      </c>
      <c r="C52" t="s">
        <v>107</v>
      </c>
      <c r="D52" t="s">
        <v>108</v>
      </c>
      <c r="E52" t="s">
        <v>116</v>
      </c>
      <c r="F52" t="s">
        <v>117</v>
      </c>
      <c r="G52" s="4">
        <v>0</v>
      </c>
      <c r="H52" s="4">
        <v>857</v>
      </c>
      <c r="I52" s="4">
        <v>0</v>
      </c>
      <c r="J52" s="4">
        <v>-50000</v>
      </c>
      <c r="K52" s="48">
        <f t="shared" si="0"/>
        <v>0</v>
      </c>
      <c r="L52" s="5">
        <v>0</v>
      </c>
    </row>
    <row r="53" spans="1:13" x14ac:dyDescent="0.35">
      <c r="G53" s="4"/>
      <c r="H53" s="4"/>
      <c r="I53" s="4"/>
      <c r="J53" s="4"/>
      <c r="K53" s="48"/>
      <c r="L53" s="5"/>
    </row>
    <row r="54" spans="1:13" x14ac:dyDescent="0.35">
      <c r="A54" t="s">
        <v>3</v>
      </c>
      <c r="B54" t="s">
        <v>4</v>
      </c>
      <c r="C54" t="s">
        <v>118</v>
      </c>
      <c r="D54" t="s">
        <v>119</v>
      </c>
      <c r="E54" t="s">
        <v>120</v>
      </c>
      <c r="F54" t="s">
        <v>121</v>
      </c>
      <c r="G54" s="4">
        <v>-300</v>
      </c>
      <c r="H54" s="4">
        <v>-4084</v>
      </c>
      <c r="I54" s="4">
        <v>-5000</v>
      </c>
      <c r="J54" s="4">
        <v>-5887</v>
      </c>
      <c r="K54" s="48">
        <f t="shared" si="0"/>
        <v>-4700</v>
      </c>
      <c r="L54" s="5">
        <v>-1000</v>
      </c>
      <c r="M54" t="s">
        <v>122</v>
      </c>
    </row>
    <row r="55" spans="1:13" x14ac:dyDescent="0.35">
      <c r="A55" t="s">
        <v>3</v>
      </c>
      <c r="B55" t="s">
        <v>4</v>
      </c>
      <c r="C55" t="s">
        <v>118</v>
      </c>
      <c r="D55" t="s">
        <v>119</v>
      </c>
      <c r="E55" t="s">
        <v>123</v>
      </c>
      <c r="F55" t="s">
        <v>124</v>
      </c>
      <c r="G55" s="4">
        <v>-28113</v>
      </c>
      <c r="H55" s="4">
        <v>-32648</v>
      </c>
      <c r="I55" s="4">
        <v>-40000</v>
      </c>
      <c r="J55" s="4">
        <v>-41881</v>
      </c>
      <c r="K55" s="48">
        <f t="shared" si="0"/>
        <v>-11887</v>
      </c>
      <c r="L55" s="5">
        <v>-5000</v>
      </c>
      <c r="M55" t="s">
        <v>125</v>
      </c>
    </row>
    <row r="56" spans="1:13" x14ac:dyDescent="0.35">
      <c r="A56" t="s">
        <v>3</v>
      </c>
      <c r="B56" t="s">
        <v>4</v>
      </c>
      <c r="C56" t="s">
        <v>118</v>
      </c>
      <c r="D56" t="s">
        <v>119</v>
      </c>
      <c r="E56" t="s">
        <v>126</v>
      </c>
      <c r="F56" t="s">
        <v>127</v>
      </c>
      <c r="G56" s="4">
        <v>-7333</v>
      </c>
      <c r="H56" s="4">
        <v>-4084</v>
      </c>
      <c r="I56" s="4">
        <v>-5000</v>
      </c>
      <c r="J56" s="4">
        <v>-4897</v>
      </c>
      <c r="K56" s="48">
        <f t="shared" si="0"/>
        <v>2333</v>
      </c>
      <c r="L56" s="5">
        <v>-15000</v>
      </c>
      <c r="M56" t="s">
        <v>128</v>
      </c>
    </row>
    <row r="57" spans="1:13" x14ac:dyDescent="0.35">
      <c r="A57" t="s">
        <v>3</v>
      </c>
      <c r="B57" t="s">
        <v>4</v>
      </c>
      <c r="C57" t="s">
        <v>118</v>
      </c>
      <c r="D57" t="s">
        <v>119</v>
      </c>
      <c r="E57" t="s">
        <v>129</v>
      </c>
      <c r="F57" t="s">
        <v>130</v>
      </c>
      <c r="G57" s="4">
        <v>919</v>
      </c>
      <c r="H57" s="4">
        <v>0</v>
      </c>
      <c r="I57" s="4">
        <v>0</v>
      </c>
      <c r="J57" s="4">
        <v>0</v>
      </c>
      <c r="K57" s="48">
        <f t="shared" si="0"/>
        <v>-919</v>
      </c>
      <c r="L57" s="5">
        <v>0</v>
      </c>
    </row>
    <row r="58" spans="1:13" x14ac:dyDescent="0.35">
      <c r="A58" t="s">
        <v>3</v>
      </c>
      <c r="B58" t="s">
        <v>4</v>
      </c>
      <c r="C58" t="s">
        <v>118</v>
      </c>
      <c r="D58" t="s">
        <v>119</v>
      </c>
      <c r="E58" t="s">
        <v>131</v>
      </c>
      <c r="F58" t="s">
        <v>132</v>
      </c>
      <c r="G58" s="4">
        <v>-2195</v>
      </c>
      <c r="H58" s="4">
        <v>-12246</v>
      </c>
      <c r="I58" s="4">
        <v>-15000</v>
      </c>
      <c r="J58" s="4">
        <v>-12877</v>
      </c>
      <c r="K58" s="48">
        <f t="shared" si="0"/>
        <v>-12805</v>
      </c>
      <c r="L58" s="5">
        <v>0</v>
      </c>
    </row>
    <row r="59" spans="1:13" x14ac:dyDescent="0.35">
      <c r="A59" t="s">
        <v>3</v>
      </c>
      <c r="B59" t="s">
        <v>4</v>
      </c>
      <c r="C59" t="s">
        <v>118</v>
      </c>
      <c r="D59" t="s">
        <v>119</v>
      </c>
      <c r="E59" t="s">
        <v>133</v>
      </c>
      <c r="F59" t="s">
        <v>134</v>
      </c>
      <c r="G59" s="4">
        <v>-5550</v>
      </c>
      <c r="H59" s="4">
        <v>-8162</v>
      </c>
      <c r="I59" s="4">
        <v>-10000</v>
      </c>
      <c r="J59" s="4">
        <v>-1500</v>
      </c>
      <c r="K59" s="48">
        <f t="shared" si="0"/>
        <v>-4450</v>
      </c>
      <c r="L59" s="5">
        <v>-10000</v>
      </c>
    </row>
    <row r="60" spans="1:13" x14ac:dyDescent="0.35">
      <c r="A60" t="s">
        <v>3</v>
      </c>
      <c r="B60" t="s">
        <v>4</v>
      </c>
      <c r="C60" t="s">
        <v>118</v>
      </c>
      <c r="D60" t="s">
        <v>119</v>
      </c>
      <c r="E60" t="s">
        <v>135</v>
      </c>
      <c r="F60" t="s">
        <v>136</v>
      </c>
      <c r="G60" s="4">
        <v>-1800</v>
      </c>
      <c r="H60" s="4">
        <v>-2861</v>
      </c>
      <c r="I60" s="4">
        <v>-3500</v>
      </c>
      <c r="J60" s="4">
        <v>-3300</v>
      </c>
      <c r="K60" s="48">
        <f t="shared" si="0"/>
        <v>-1700</v>
      </c>
      <c r="L60" s="5">
        <v>0</v>
      </c>
    </row>
    <row r="61" spans="1:13" x14ac:dyDescent="0.35">
      <c r="A61" t="s">
        <v>3</v>
      </c>
      <c r="B61" t="s">
        <v>4</v>
      </c>
      <c r="C61" t="s">
        <v>118</v>
      </c>
      <c r="D61" t="s">
        <v>119</v>
      </c>
      <c r="E61" t="s">
        <v>137</v>
      </c>
      <c r="F61" t="s">
        <v>138</v>
      </c>
      <c r="G61" s="4">
        <v>-100</v>
      </c>
      <c r="H61" s="4">
        <v>-5719</v>
      </c>
      <c r="I61" s="4">
        <v>-7000</v>
      </c>
      <c r="J61" s="4">
        <v>-3000</v>
      </c>
      <c r="K61" s="48">
        <f t="shared" si="0"/>
        <v>-6900</v>
      </c>
      <c r="L61" s="5">
        <v>0</v>
      </c>
    </row>
    <row r="62" spans="1:13" x14ac:dyDescent="0.35">
      <c r="A62" t="s">
        <v>3</v>
      </c>
      <c r="B62" t="s">
        <v>4</v>
      </c>
      <c r="C62" t="s">
        <v>118</v>
      </c>
      <c r="D62" t="s">
        <v>119</v>
      </c>
      <c r="E62" t="s">
        <v>139</v>
      </c>
      <c r="F62" t="s">
        <v>140</v>
      </c>
      <c r="G62" s="4">
        <v>-4522</v>
      </c>
      <c r="H62" s="4">
        <v>0</v>
      </c>
      <c r="I62" s="4">
        <v>0</v>
      </c>
      <c r="J62" s="4">
        <v>0</v>
      </c>
      <c r="K62" s="48">
        <f t="shared" si="0"/>
        <v>4522</v>
      </c>
      <c r="L62" s="5">
        <v>0</v>
      </c>
    </row>
    <row r="63" spans="1:13" x14ac:dyDescent="0.35">
      <c r="A63" t="s">
        <v>3</v>
      </c>
      <c r="B63" t="s">
        <v>4</v>
      </c>
      <c r="C63" t="s">
        <v>141</v>
      </c>
      <c r="D63" t="s">
        <v>142</v>
      </c>
      <c r="E63" t="s">
        <v>143</v>
      </c>
      <c r="F63" t="s">
        <v>144</v>
      </c>
      <c r="G63" s="4">
        <v>-67371</v>
      </c>
      <c r="H63" s="4">
        <v>0</v>
      </c>
      <c r="I63" s="4">
        <v>0</v>
      </c>
      <c r="J63" s="4">
        <v>-100185</v>
      </c>
      <c r="K63" s="48">
        <f t="shared" si="0"/>
        <v>67371</v>
      </c>
      <c r="L63" s="5">
        <v>0</v>
      </c>
    </row>
    <row r="64" spans="1:13" x14ac:dyDescent="0.35">
      <c r="A64" t="s">
        <v>3</v>
      </c>
      <c r="B64" t="s">
        <v>4</v>
      </c>
      <c r="C64" t="s">
        <v>141</v>
      </c>
      <c r="D64" t="s">
        <v>142</v>
      </c>
      <c r="E64" t="s">
        <v>145</v>
      </c>
      <c r="F64" t="s">
        <v>146</v>
      </c>
      <c r="G64" s="4">
        <v>-5109</v>
      </c>
      <c r="H64" s="4">
        <v>0</v>
      </c>
      <c r="I64" s="4">
        <v>0</v>
      </c>
      <c r="J64" s="4">
        <v>0</v>
      </c>
      <c r="K64" s="48">
        <f t="shared" si="0"/>
        <v>5109</v>
      </c>
      <c r="L64" s="5">
        <v>0</v>
      </c>
    </row>
    <row r="65" spans="1:21" x14ac:dyDescent="0.35">
      <c r="A65" t="s">
        <v>3</v>
      </c>
      <c r="B65" t="s">
        <v>4</v>
      </c>
      <c r="C65" t="s">
        <v>141</v>
      </c>
      <c r="D65" t="s">
        <v>142</v>
      </c>
      <c r="E65" t="s">
        <v>147</v>
      </c>
      <c r="F65" t="s">
        <v>148</v>
      </c>
      <c r="G65" s="4">
        <v>-3999</v>
      </c>
      <c r="H65" s="4">
        <v>0</v>
      </c>
      <c r="I65" s="4">
        <v>0</v>
      </c>
      <c r="J65" s="4">
        <v>0</v>
      </c>
      <c r="K65" s="48">
        <f t="shared" si="0"/>
        <v>3999</v>
      </c>
      <c r="L65" s="5">
        <v>0</v>
      </c>
    </row>
    <row r="66" spans="1:21" x14ac:dyDescent="0.35">
      <c r="A66" t="s">
        <v>3</v>
      </c>
      <c r="B66" t="s">
        <v>4</v>
      </c>
      <c r="C66" t="s">
        <v>141</v>
      </c>
      <c r="D66" t="s">
        <v>142</v>
      </c>
      <c r="E66" t="s">
        <v>149</v>
      </c>
      <c r="F66" t="s">
        <v>150</v>
      </c>
      <c r="G66" s="4">
        <v>0</v>
      </c>
      <c r="H66" s="4">
        <v>-818</v>
      </c>
      <c r="I66" s="4">
        <v>-1000</v>
      </c>
      <c r="J66" s="4">
        <v>0</v>
      </c>
      <c r="K66" s="48">
        <f t="shared" si="0"/>
        <v>-1000</v>
      </c>
      <c r="L66" s="5">
        <v>-2000</v>
      </c>
    </row>
    <row r="67" spans="1:21" x14ac:dyDescent="0.35">
      <c r="A67" t="s">
        <v>3</v>
      </c>
      <c r="B67" t="s">
        <v>4</v>
      </c>
      <c r="C67" t="s">
        <v>151</v>
      </c>
      <c r="D67" t="s">
        <v>152</v>
      </c>
      <c r="E67" t="s">
        <v>153</v>
      </c>
      <c r="F67" t="s">
        <v>154</v>
      </c>
      <c r="G67" s="4">
        <v>0</v>
      </c>
      <c r="H67" s="4">
        <v>0</v>
      </c>
      <c r="I67" s="4">
        <v>0</v>
      </c>
      <c r="J67" s="4">
        <v>-50000</v>
      </c>
      <c r="K67" s="48">
        <f t="shared" ref="K67:K73" si="1">+I67-G67</f>
        <v>0</v>
      </c>
      <c r="L67" s="5">
        <v>0</v>
      </c>
    </row>
    <row r="68" spans="1:21" x14ac:dyDescent="0.35">
      <c r="A68" t="s">
        <v>3</v>
      </c>
      <c r="B68" t="s">
        <v>4</v>
      </c>
      <c r="C68" t="s">
        <v>151</v>
      </c>
      <c r="D68" t="s">
        <v>152</v>
      </c>
      <c r="E68" t="s">
        <v>155</v>
      </c>
      <c r="F68" t="s">
        <v>156</v>
      </c>
      <c r="G68" s="4">
        <v>-18000</v>
      </c>
      <c r="H68" s="4">
        <v>0</v>
      </c>
      <c r="I68" s="4">
        <v>0</v>
      </c>
      <c r="J68" s="4">
        <v>0</v>
      </c>
      <c r="K68" s="48">
        <f t="shared" si="1"/>
        <v>18000</v>
      </c>
      <c r="L68" s="5">
        <v>0</v>
      </c>
      <c r="M68" t="s">
        <v>157</v>
      </c>
    </row>
    <row r="69" spans="1:21" x14ac:dyDescent="0.35">
      <c r="A69" t="s">
        <v>3</v>
      </c>
      <c r="B69" t="s">
        <v>4</v>
      </c>
      <c r="C69" t="s">
        <v>151</v>
      </c>
      <c r="D69" t="s">
        <v>152</v>
      </c>
      <c r="E69" t="s">
        <v>158</v>
      </c>
      <c r="F69" t="s">
        <v>159</v>
      </c>
      <c r="G69" s="4">
        <v>-152284</v>
      </c>
      <c r="H69" s="4">
        <v>-97944</v>
      </c>
      <c r="I69" s="4">
        <v>-120000</v>
      </c>
      <c r="J69" s="4">
        <v>-120000</v>
      </c>
      <c r="K69" s="48">
        <f t="shared" si="1"/>
        <v>32284</v>
      </c>
      <c r="L69" s="5">
        <v>-130000</v>
      </c>
      <c r="M69" s="4"/>
    </row>
    <row r="70" spans="1:21" x14ac:dyDescent="0.35">
      <c r="A70" t="s">
        <v>3</v>
      </c>
      <c r="B70" t="s">
        <v>4</v>
      </c>
      <c r="C70" t="s">
        <v>151</v>
      </c>
      <c r="D70" t="s">
        <v>152</v>
      </c>
      <c r="E70" t="s">
        <v>160</v>
      </c>
      <c r="F70" t="s">
        <v>161</v>
      </c>
      <c r="G70" s="4">
        <v>-211042</v>
      </c>
      <c r="H70" s="4">
        <v>-163240</v>
      </c>
      <c r="I70" s="4">
        <v>-200000</v>
      </c>
      <c r="J70" s="4">
        <v>-150671</v>
      </c>
      <c r="K70" s="48">
        <f t="shared" si="1"/>
        <v>11042</v>
      </c>
      <c r="L70" s="5">
        <v>-280000</v>
      </c>
    </row>
    <row r="71" spans="1:21" x14ac:dyDescent="0.35">
      <c r="A71" t="s">
        <v>3</v>
      </c>
      <c r="B71" t="s">
        <v>4</v>
      </c>
      <c r="C71" t="s">
        <v>151</v>
      </c>
      <c r="D71" t="s">
        <v>152</v>
      </c>
      <c r="E71" t="s">
        <v>162</v>
      </c>
      <c r="F71" t="s">
        <v>163</v>
      </c>
      <c r="G71" s="4">
        <v>-371133</v>
      </c>
      <c r="H71" s="4">
        <v>-310156</v>
      </c>
      <c r="I71" s="4">
        <v>-380000</v>
      </c>
      <c r="J71" s="4">
        <v>-342418</v>
      </c>
      <c r="K71" s="48">
        <f t="shared" si="1"/>
        <v>-8867</v>
      </c>
      <c r="L71" s="5">
        <v>-400000</v>
      </c>
    </row>
    <row r="72" spans="1:21" x14ac:dyDescent="0.35">
      <c r="A72" t="s">
        <v>3</v>
      </c>
      <c r="B72" t="s">
        <v>4</v>
      </c>
      <c r="C72" t="s">
        <v>151</v>
      </c>
      <c r="D72" t="s">
        <v>152</v>
      </c>
      <c r="E72" t="s">
        <v>164</v>
      </c>
      <c r="F72" t="s">
        <v>165</v>
      </c>
      <c r="G72" s="4">
        <v>-17505</v>
      </c>
      <c r="H72" s="4">
        <v>-66153</v>
      </c>
      <c r="I72" s="4">
        <v>-80000</v>
      </c>
      <c r="J72" s="4">
        <v>-47866</v>
      </c>
      <c r="K72" s="48">
        <f t="shared" si="1"/>
        <v>-62495</v>
      </c>
      <c r="L72" s="5">
        <v>-50000</v>
      </c>
    </row>
    <row r="73" spans="1:21" x14ac:dyDescent="0.35">
      <c r="A73" t="s">
        <v>3</v>
      </c>
      <c r="B73" t="s">
        <v>4</v>
      </c>
      <c r="C73" t="s">
        <v>166</v>
      </c>
      <c r="D73" t="s">
        <v>167</v>
      </c>
      <c r="E73" t="s">
        <v>168</v>
      </c>
      <c r="F73" t="s">
        <v>169</v>
      </c>
      <c r="G73" s="4">
        <v>0</v>
      </c>
      <c r="H73" s="4">
        <v>-1227</v>
      </c>
      <c r="I73" s="4">
        <v>-1500</v>
      </c>
      <c r="J73" s="4">
        <v>0</v>
      </c>
      <c r="K73" s="48">
        <f t="shared" si="1"/>
        <v>-1500</v>
      </c>
      <c r="L73" s="5">
        <v>-1500</v>
      </c>
    </row>
    <row r="74" spans="1:21" x14ac:dyDescent="0.35">
      <c r="G74" s="4"/>
      <c r="H74" s="4"/>
      <c r="I74" s="4"/>
      <c r="J74" s="4"/>
      <c r="K74" s="48"/>
      <c r="L74" s="5"/>
    </row>
    <row r="75" spans="1:21" ht="15" thickBot="1" x14ac:dyDescent="0.4">
      <c r="F75" s="7" t="s">
        <v>170</v>
      </c>
      <c r="G75" s="8">
        <f t="shared" ref="G75" si="2">SUM(G3:G74)</f>
        <v>690481</v>
      </c>
      <c r="H75" s="8">
        <f>SUM(H3:H74)</f>
        <v>862315</v>
      </c>
      <c r="I75" s="8">
        <f>SUM(I3:I74)</f>
        <v>1055000</v>
      </c>
      <c r="J75" s="8">
        <f t="shared" ref="J75:K75" si="3">SUM(J3:J74)</f>
        <v>871473</v>
      </c>
      <c r="K75" s="49">
        <f t="shared" si="3"/>
        <v>364519</v>
      </c>
      <c r="L75" s="9">
        <f>SUM(L3:L74)</f>
        <v>1237000</v>
      </c>
      <c r="M75" s="4"/>
      <c r="N75" s="4"/>
      <c r="O75" s="4">
        <f>+G75</f>
        <v>690481</v>
      </c>
      <c r="P75" s="4">
        <f>+H75</f>
        <v>862315</v>
      </c>
      <c r="Q75" s="4">
        <f>+I75</f>
        <v>1055000</v>
      </c>
      <c r="R75" s="4">
        <f t="shared" ref="R75:S75" si="4">+J75</f>
        <v>871473</v>
      </c>
      <c r="S75" s="4">
        <f t="shared" si="4"/>
        <v>364519</v>
      </c>
      <c r="T75" s="4">
        <f>+L75</f>
        <v>1237000</v>
      </c>
      <c r="U75" s="4"/>
    </row>
    <row r="76" spans="1:21" x14ac:dyDescent="0.35">
      <c r="G76" s="4"/>
      <c r="H76" s="4"/>
      <c r="I76" s="4"/>
      <c r="J76" s="4"/>
      <c r="K76" s="48"/>
      <c r="L76" s="5"/>
    </row>
    <row r="77" spans="1:21" x14ac:dyDescent="0.35">
      <c r="A77" s="10" t="s">
        <v>3</v>
      </c>
      <c r="B77" s="10" t="s">
        <v>4</v>
      </c>
      <c r="C77" s="10" t="s">
        <v>166</v>
      </c>
      <c r="D77" s="10" t="s">
        <v>167</v>
      </c>
      <c r="E77" s="10" t="s">
        <v>171</v>
      </c>
      <c r="F77" s="10" t="s">
        <v>172</v>
      </c>
      <c r="G77" s="6">
        <v>0</v>
      </c>
      <c r="H77" s="6">
        <v>0</v>
      </c>
      <c r="I77" s="6">
        <v>-1055000</v>
      </c>
      <c r="J77" s="6">
        <f>+L77-I77</f>
        <v>-182000</v>
      </c>
      <c r="K77" s="48">
        <f>+I77-G77</f>
        <v>-1055000</v>
      </c>
      <c r="L77" s="6">
        <v>-1237000</v>
      </c>
    </row>
    <row r="78" spans="1:21" x14ac:dyDescent="0.35">
      <c r="G78" s="4"/>
      <c r="H78" s="4"/>
      <c r="I78" s="4"/>
      <c r="J78" s="4"/>
      <c r="K78" s="48"/>
      <c r="L78" s="5"/>
    </row>
    <row r="79" spans="1:21" x14ac:dyDescent="0.35">
      <c r="G79" s="4"/>
      <c r="H79" s="4"/>
      <c r="I79" s="4"/>
      <c r="J79" s="4"/>
      <c r="K79" s="48"/>
      <c r="L79" s="5"/>
    </row>
    <row r="80" spans="1:21" x14ac:dyDescent="0.35">
      <c r="A80" t="s">
        <v>173</v>
      </c>
      <c r="B80" t="s">
        <v>174</v>
      </c>
      <c r="C80" t="s">
        <v>5</v>
      </c>
      <c r="D80" t="s">
        <v>6</v>
      </c>
      <c r="E80" t="s">
        <v>28</v>
      </c>
      <c r="F80" t="s">
        <v>29</v>
      </c>
      <c r="G80" s="4">
        <v>11227</v>
      </c>
      <c r="H80" s="4">
        <v>24486</v>
      </c>
      <c r="I80" s="4">
        <v>30000</v>
      </c>
      <c r="J80" s="4">
        <v>3304</v>
      </c>
      <c r="K80" s="48">
        <f t="shared" ref="K80:K88" si="5">+I80-G80</f>
        <v>18773</v>
      </c>
      <c r="L80" s="5">
        <v>26000</v>
      </c>
    </row>
    <row r="81" spans="1:20" x14ac:dyDescent="0.35">
      <c r="A81" t="s">
        <v>173</v>
      </c>
      <c r="B81" t="s">
        <v>174</v>
      </c>
      <c r="C81" t="s">
        <v>5</v>
      </c>
      <c r="D81" t="s">
        <v>6</v>
      </c>
      <c r="E81" t="s">
        <v>44</v>
      </c>
      <c r="F81" t="s">
        <v>45</v>
      </c>
      <c r="G81" s="4">
        <v>5205</v>
      </c>
      <c r="H81" s="4">
        <v>6527</v>
      </c>
      <c r="I81" s="4">
        <v>8000</v>
      </c>
      <c r="J81" s="4">
        <v>4176</v>
      </c>
      <c r="K81" s="48">
        <f t="shared" si="5"/>
        <v>2795</v>
      </c>
      <c r="L81" s="5">
        <v>6000</v>
      </c>
    </row>
    <row r="82" spans="1:20" x14ac:dyDescent="0.35">
      <c r="A82" t="s">
        <v>173</v>
      </c>
      <c r="B82" t="s">
        <v>174</v>
      </c>
      <c r="C82" t="s">
        <v>5</v>
      </c>
      <c r="D82" t="s">
        <v>6</v>
      </c>
      <c r="E82" t="s">
        <v>74</v>
      </c>
      <c r="F82" t="s">
        <v>75</v>
      </c>
      <c r="G82" s="4">
        <v>5093</v>
      </c>
      <c r="H82" s="4">
        <v>808</v>
      </c>
      <c r="I82" s="4">
        <v>1000</v>
      </c>
      <c r="J82" s="4">
        <v>11465</v>
      </c>
      <c r="K82" s="48">
        <f t="shared" si="5"/>
        <v>-4093</v>
      </c>
      <c r="L82" s="5">
        <v>0</v>
      </c>
    </row>
    <row r="83" spans="1:20" x14ac:dyDescent="0.35">
      <c r="A83" t="s">
        <v>173</v>
      </c>
      <c r="B83" t="s">
        <v>174</v>
      </c>
      <c r="C83" t="s">
        <v>107</v>
      </c>
      <c r="D83" t="s">
        <v>108</v>
      </c>
      <c r="E83" t="s">
        <v>109</v>
      </c>
      <c r="F83" t="s">
        <v>110</v>
      </c>
      <c r="G83" s="4">
        <v>4199</v>
      </c>
      <c r="H83" s="4">
        <v>0</v>
      </c>
      <c r="I83" s="4">
        <v>0</v>
      </c>
      <c r="J83" s="4">
        <v>3692</v>
      </c>
      <c r="K83" s="48">
        <f t="shared" si="5"/>
        <v>-4199</v>
      </c>
      <c r="L83" s="5">
        <v>0</v>
      </c>
    </row>
    <row r="84" spans="1:20" x14ac:dyDescent="0.35">
      <c r="G84" s="4"/>
      <c r="H84" s="4"/>
      <c r="I84" s="4"/>
      <c r="J84" s="4"/>
      <c r="K84" s="48"/>
      <c r="L84" s="5"/>
    </row>
    <row r="85" spans="1:20" x14ac:dyDescent="0.35">
      <c r="A85" t="s">
        <v>173</v>
      </c>
      <c r="B85" t="s">
        <v>174</v>
      </c>
      <c r="C85" t="s">
        <v>141</v>
      </c>
      <c r="D85" t="s">
        <v>142</v>
      </c>
      <c r="E85" t="s">
        <v>143</v>
      </c>
      <c r="F85" t="s">
        <v>144</v>
      </c>
      <c r="G85" s="4">
        <v>-4199</v>
      </c>
      <c r="H85" s="4">
        <v>0</v>
      </c>
      <c r="I85" s="4">
        <v>0</v>
      </c>
      <c r="J85" s="4">
        <v>-3692</v>
      </c>
      <c r="K85" s="48">
        <f t="shared" si="5"/>
        <v>4199</v>
      </c>
      <c r="L85" s="5">
        <v>0</v>
      </c>
    </row>
    <row r="86" spans="1:20" x14ac:dyDescent="0.35">
      <c r="A86" t="s">
        <v>173</v>
      </c>
      <c r="B86" t="s">
        <v>174</v>
      </c>
      <c r="C86" t="s">
        <v>151</v>
      </c>
      <c r="D86" t="s">
        <v>152</v>
      </c>
      <c r="E86" t="s">
        <v>164</v>
      </c>
      <c r="F86" t="s">
        <v>165</v>
      </c>
      <c r="G86" s="4">
        <v>-10000</v>
      </c>
      <c r="H86" s="4">
        <v>0</v>
      </c>
      <c r="I86" s="4">
        <v>0</v>
      </c>
      <c r="J86" s="4">
        <v>-30000</v>
      </c>
      <c r="K86" s="48">
        <f t="shared" si="5"/>
        <v>10000</v>
      </c>
      <c r="L86" s="5">
        <v>0</v>
      </c>
    </row>
    <row r="87" spans="1:20" x14ac:dyDescent="0.35">
      <c r="A87" t="s">
        <v>173</v>
      </c>
      <c r="B87" t="s">
        <v>174</v>
      </c>
      <c r="C87" t="s">
        <v>151</v>
      </c>
      <c r="D87" t="s">
        <v>152</v>
      </c>
      <c r="E87" t="s">
        <v>175</v>
      </c>
      <c r="F87" t="s">
        <v>176</v>
      </c>
      <c r="G87" s="4">
        <v>-791275</v>
      </c>
      <c r="H87" s="4">
        <v>-816200</v>
      </c>
      <c r="I87" s="4">
        <v>-1000000</v>
      </c>
      <c r="J87" s="4">
        <v>-800795</v>
      </c>
      <c r="K87" s="48">
        <f t="shared" si="5"/>
        <v>-208725</v>
      </c>
      <c r="L87" s="5">
        <v>-1000000</v>
      </c>
    </row>
    <row r="88" spans="1:20" x14ac:dyDescent="0.35">
      <c r="A88" t="s">
        <v>173</v>
      </c>
      <c r="B88" t="s">
        <v>174</v>
      </c>
      <c r="C88" t="s">
        <v>166</v>
      </c>
      <c r="D88" t="s">
        <v>167</v>
      </c>
      <c r="E88" t="s">
        <v>168</v>
      </c>
      <c r="F88" t="s">
        <v>169</v>
      </c>
      <c r="G88" s="4">
        <v>0</v>
      </c>
      <c r="H88" s="4">
        <v>-89</v>
      </c>
      <c r="I88" s="4">
        <v>-100</v>
      </c>
      <c r="J88" s="4">
        <v>0</v>
      </c>
      <c r="K88" s="48">
        <f t="shared" si="5"/>
        <v>-100</v>
      </c>
      <c r="L88" s="5">
        <v>-100</v>
      </c>
    </row>
    <row r="89" spans="1:20" x14ac:dyDescent="0.35">
      <c r="G89" s="4"/>
      <c r="H89" s="4"/>
      <c r="I89" s="4"/>
      <c r="J89" s="4"/>
      <c r="K89" s="48"/>
      <c r="L89" s="5"/>
    </row>
    <row r="90" spans="1:20" ht="15" thickBot="1" x14ac:dyDescent="0.4">
      <c r="F90" s="7" t="s">
        <v>177</v>
      </c>
      <c r="G90" s="8">
        <f t="shared" ref="G90:L90" si="6">SUM(G80:G89)</f>
        <v>-779750</v>
      </c>
      <c r="H90" s="8">
        <f t="shared" si="6"/>
        <v>-784468</v>
      </c>
      <c r="I90" s="8">
        <f t="shared" si="6"/>
        <v>-961100</v>
      </c>
      <c r="J90" s="8">
        <f t="shared" si="6"/>
        <v>-811850</v>
      </c>
      <c r="K90" s="49">
        <f t="shared" si="6"/>
        <v>-181350</v>
      </c>
      <c r="L90" s="9">
        <f t="shared" si="6"/>
        <v>-968100</v>
      </c>
      <c r="N90" s="4"/>
      <c r="O90" s="4">
        <f>+G90</f>
        <v>-779750</v>
      </c>
      <c r="P90" s="4">
        <f>+H90</f>
        <v>-784468</v>
      </c>
      <c r="Q90" s="4">
        <f>+I90</f>
        <v>-961100</v>
      </c>
      <c r="R90" s="4">
        <f t="shared" ref="R90:S90" si="7">+J90</f>
        <v>-811850</v>
      </c>
      <c r="S90" s="4">
        <f t="shared" si="7"/>
        <v>-181350</v>
      </c>
      <c r="T90" s="4">
        <f>+L90</f>
        <v>-968100</v>
      </c>
    </row>
    <row r="91" spans="1:20" x14ac:dyDescent="0.35">
      <c r="G91" s="4"/>
      <c r="H91" s="4"/>
      <c r="I91" s="4"/>
      <c r="J91" s="4"/>
      <c r="K91" s="48"/>
      <c r="L91" s="5"/>
    </row>
    <row r="92" spans="1:20" x14ac:dyDescent="0.35">
      <c r="A92" s="10" t="s">
        <v>173</v>
      </c>
      <c r="B92" s="10" t="s">
        <v>174</v>
      </c>
      <c r="C92" s="10" t="s">
        <v>178</v>
      </c>
      <c r="D92" s="10" t="s">
        <v>179</v>
      </c>
      <c r="E92" s="10" t="s">
        <v>180</v>
      </c>
      <c r="F92" s="10" t="s">
        <v>181</v>
      </c>
      <c r="G92" s="6">
        <v>0</v>
      </c>
      <c r="H92" s="6">
        <v>0</v>
      </c>
      <c r="I92" s="6">
        <v>961100</v>
      </c>
      <c r="J92" s="6">
        <f>L92-I92</f>
        <v>6900</v>
      </c>
      <c r="K92" s="48">
        <f>+I92-G92</f>
        <v>961100</v>
      </c>
      <c r="L92" s="6">
        <v>968000</v>
      </c>
    </row>
    <row r="93" spans="1:20" x14ac:dyDescent="0.35">
      <c r="G93" s="4"/>
      <c r="H93" s="4"/>
      <c r="I93" s="4"/>
      <c r="J93" s="4"/>
      <c r="K93" s="48"/>
      <c r="L93" s="5"/>
    </row>
    <row r="94" spans="1:20" x14ac:dyDescent="0.35">
      <c r="G94" s="4"/>
      <c r="H94" s="4"/>
      <c r="I94" s="4"/>
      <c r="J94" s="4"/>
      <c r="K94" s="48"/>
      <c r="L94" s="5"/>
    </row>
    <row r="95" spans="1:20" x14ac:dyDescent="0.35">
      <c r="A95" t="s">
        <v>182</v>
      </c>
      <c r="B95" t="s">
        <v>183</v>
      </c>
      <c r="C95" t="s">
        <v>5</v>
      </c>
      <c r="D95" t="s">
        <v>6</v>
      </c>
      <c r="E95" t="s">
        <v>46</v>
      </c>
      <c r="F95" t="s">
        <v>47</v>
      </c>
      <c r="G95" s="4">
        <v>0</v>
      </c>
      <c r="H95" s="4">
        <v>0</v>
      </c>
      <c r="I95" s="4">
        <v>0</v>
      </c>
      <c r="J95" s="4">
        <v>10608</v>
      </c>
      <c r="K95" s="48">
        <f t="shared" ref="K95:K101" si="8">+I95-G95</f>
        <v>0</v>
      </c>
      <c r="L95" s="5">
        <v>0</v>
      </c>
    </row>
    <row r="96" spans="1:20" x14ac:dyDescent="0.35">
      <c r="A96" t="s">
        <v>182</v>
      </c>
      <c r="B96" t="s">
        <v>183</v>
      </c>
      <c r="C96" t="s">
        <v>5</v>
      </c>
      <c r="D96" t="s">
        <v>6</v>
      </c>
      <c r="E96" t="s">
        <v>50</v>
      </c>
      <c r="F96" t="s">
        <v>51</v>
      </c>
      <c r="G96" s="4">
        <v>0</v>
      </c>
      <c r="H96" s="4">
        <v>0</v>
      </c>
      <c r="I96" s="4">
        <v>0</v>
      </c>
      <c r="J96" s="4">
        <v>5108</v>
      </c>
      <c r="K96" s="48">
        <f t="shared" si="8"/>
        <v>0</v>
      </c>
      <c r="L96" s="5">
        <v>0</v>
      </c>
    </row>
    <row r="97" spans="1:20" x14ac:dyDescent="0.35">
      <c r="A97" t="s">
        <v>182</v>
      </c>
      <c r="B97" t="s">
        <v>183</v>
      </c>
      <c r="C97" t="s">
        <v>5</v>
      </c>
      <c r="D97" t="s">
        <v>6</v>
      </c>
      <c r="E97" t="s">
        <v>52</v>
      </c>
      <c r="F97" t="s">
        <v>53</v>
      </c>
      <c r="G97" s="4">
        <v>27020</v>
      </c>
      <c r="H97" s="4">
        <v>81620</v>
      </c>
      <c r="I97" s="4">
        <v>100000</v>
      </c>
      <c r="J97" s="4">
        <v>65589</v>
      </c>
      <c r="K97" s="48">
        <f t="shared" si="8"/>
        <v>72980</v>
      </c>
      <c r="L97" s="5">
        <v>25000</v>
      </c>
      <c r="M97" t="s">
        <v>184</v>
      </c>
    </row>
    <row r="98" spans="1:20" x14ac:dyDescent="0.35">
      <c r="A98" t="s">
        <v>182</v>
      </c>
      <c r="B98" t="s">
        <v>183</v>
      </c>
      <c r="C98" t="s">
        <v>107</v>
      </c>
      <c r="D98" t="s">
        <v>108</v>
      </c>
      <c r="E98" t="s">
        <v>109</v>
      </c>
      <c r="F98" t="s">
        <v>110</v>
      </c>
      <c r="G98" s="4">
        <v>0</v>
      </c>
      <c r="H98" s="4">
        <v>0</v>
      </c>
      <c r="I98" s="4">
        <v>0</v>
      </c>
      <c r="J98" s="4">
        <v>3929</v>
      </c>
      <c r="K98" s="48">
        <f t="shared" si="8"/>
        <v>0</v>
      </c>
      <c r="L98" s="5">
        <v>0</v>
      </c>
    </row>
    <row r="99" spans="1:20" x14ac:dyDescent="0.35">
      <c r="G99" s="4"/>
      <c r="H99" s="4"/>
      <c r="I99" s="4"/>
      <c r="J99" s="4"/>
      <c r="K99" s="48"/>
      <c r="L99" s="5"/>
    </row>
    <row r="100" spans="1:20" x14ac:dyDescent="0.35">
      <c r="A100" t="s">
        <v>182</v>
      </c>
      <c r="B100" t="s">
        <v>183</v>
      </c>
      <c r="C100" t="s">
        <v>118</v>
      </c>
      <c r="D100" t="s">
        <v>119</v>
      </c>
      <c r="E100" t="s">
        <v>185</v>
      </c>
      <c r="F100" t="s">
        <v>186</v>
      </c>
      <c r="G100" s="4">
        <v>-20100</v>
      </c>
      <c r="H100" s="4">
        <v>-65296</v>
      </c>
      <c r="I100" s="4">
        <v>-80000</v>
      </c>
      <c r="J100" s="4">
        <v>-68040</v>
      </c>
      <c r="K100" s="48">
        <f t="shared" si="8"/>
        <v>-59900</v>
      </c>
      <c r="L100" s="5">
        <v>-30000</v>
      </c>
      <c r="M100" t="s">
        <v>187</v>
      </c>
    </row>
    <row r="101" spans="1:20" x14ac:dyDescent="0.35">
      <c r="A101" t="s">
        <v>182</v>
      </c>
      <c r="B101" t="s">
        <v>183</v>
      </c>
      <c r="C101" t="s">
        <v>141</v>
      </c>
      <c r="D101" t="s">
        <v>142</v>
      </c>
      <c r="E101" t="s">
        <v>143</v>
      </c>
      <c r="F101" t="s">
        <v>144</v>
      </c>
      <c r="G101" s="4">
        <v>0</v>
      </c>
      <c r="H101" s="4">
        <v>0</v>
      </c>
      <c r="I101" s="4">
        <v>0</v>
      </c>
      <c r="J101" s="4">
        <v>-3929</v>
      </c>
      <c r="K101" s="48">
        <f t="shared" si="8"/>
        <v>0</v>
      </c>
      <c r="L101" s="5">
        <v>0</v>
      </c>
    </row>
    <row r="102" spans="1:20" x14ac:dyDescent="0.35">
      <c r="G102" s="4"/>
      <c r="H102" s="4"/>
      <c r="I102" s="4"/>
      <c r="J102" s="4">
        <v>0</v>
      </c>
      <c r="K102" s="48"/>
      <c r="L102" s="5"/>
    </row>
    <row r="103" spans="1:20" ht="15" thickBot="1" x14ac:dyDescent="0.4">
      <c r="F103" s="7" t="s">
        <v>188</v>
      </c>
      <c r="G103" s="8">
        <f t="shared" ref="G103:L103" si="9">SUM(G95:G102)</f>
        <v>6920</v>
      </c>
      <c r="H103" s="8">
        <f t="shared" si="9"/>
        <v>16324</v>
      </c>
      <c r="I103" s="8">
        <f t="shared" si="9"/>
        <v>20000</v>
      </c>
      <c r="J103" s="8">
        <f t="shared" si="9"/>
        <v>13265</v>
      </c>
      <c r="K103" s="49">
        <f t="shared" si="9"/>
        <v>13080</v>
      </c>
      <c r="L103" s="9">
        <f t="shared" si="9"/>
        <v>-5000</v>
      </c>
      <c r="N103" s="4"/>
      <c r="O103" s="4">
        <f>+G103</f>
        <v>6920</v>
      </c>
      <c r="P103" s="4">
        <f>+H103</f>
        <v>16324</v>
      </c>
      <c r="Q103" s="4">
        <f>+I103</f>
        <v>20000</v>
      </c>
      <c r="R103" s="4">
        <f t="shared" ref="R103:S103" si="10">+J103</f>
        <v>13265</v>
      </c>
      <c r="S103" s="4">
        <f t="shared" si="10"/>
        <v>13080</v>
      </c>
      <c r="T103" s="4">
        <f>+L103</f>
        <v>-5000</v>
      </c>
    </row>
    <row r="104" spans="1:20" x14ac:dyDescent="0.35">
      <c r="G104" s="4"/>
      <c r="H104" s="4"/>
      <c r="I104" s="4"/>
      <c r="J104" s="4"/>
      <c r="K104" s="48"/>
      <c r="L104" s="5"/>
    </row>
    <row r="105" spans="1:20" x14ac:dyDescent="0.35">
      <c r="A105" s="10" t="s">
        <v>182</v>
      </c>
      <c r="B105" s="10" t="s">
        <v>183</v>
      </c>
      <c r="C105" s="10" t="s">
        <v>178</v>
      </c>
      <c r="D105" s="10" t="s">
        <v>179</v>
      </c>
      <c r="E105" s="10" t="s">
        <v>180</v>
      </c>
      <c r="F105" s="10" t="s">
        <v>181</v>
      </c>
      <c r="G105" s="6">
        <v>0</v>
      </c>
      <c r="H105" s="6">
        <v>0</v>
      </c>
      <c r="I105" s="6"/>
      <c r="J105" s="6"/>
      <c r="K105" s="47">
        <v>14160</v>
      </c>
      <c r="L105" s="10">
        <v>5000</v>
      </c>
    </row>
    <row r="106" spans="1:20" x14ac:dyDescent="0.35">
      <c r="A106" s="11">
        <v>8803</v>
      </c>
      <c r="B106" s="10" t="s">
        <v>183</v>
      </c>
      <c r="C106" s="10" t="s">
        <v>166</v>
      </c>
      <c r="D106" s="10" t="s">
        <v>167</v>
      </c>
      <c r="E106" s="10" t="s">
        <v>171</v>
      </c>
      <c r="F106" s="10" t="s">
        <v>172</v>
      </c>
      <c r="G106" s="6">
        <v>0</v>
      </c>
      <c r="H106" s="6">
        <v>0</v>
      </c>
      <c r="I106" s="6">
        <v>-20000</v>
      </c>
      <c r="J106" s="6">
        <v>-13265</v>
      </c>
      <c r="K106" s="48">
        <f>+I106-G106</f>
        <v>-20000</v>
      </c>
      <c r="L106" s="6">
        <v>0</v>
      </c>
    </row>
    <row r="107" spans="1:20" x14ac:dyDescent="0.35">
      <c r="G107" s="4"/>
      <c r="H107" s="4"/>
      <c r="I107" s="4"/>
      <c r="J107" s="4"/>
      <c r="K107" s="48"/>
      <c r="L107" s="5"/>
    </row>
    <row r="108" spans="1:20" x14ac:dyDescent="0.35">
      <c r="G108" s="4"/>
      <c r="H108" s="4"/>
      <c r="I108" s="4"/>
      <c r="J108" s="4"/>
      <c r="K108" s="48"/>
      <c r="L108" s="5"/>
    </row>
    <row r="109" spans="1:20" x14ac:dyDescent="0.35">
      <c r="A109" t="s">
        <v>189</v>
      </c>
      <c r="B109" t="s">
        <v>190</v>
      </c>
      <c r="C109" t="s">
        <v>5</v>
      </c>
      <c r="D109" t="s">
        <v>6</v>
      </c>
      <c r="E109" t="s">
        <v>7</v>
      </c>
      <c r="F109" t="s">
        <v>6</v>
      </c>
      <c r="G109" s="4">
        <v>647</v>
      </c>
      <c r="H109" s="4">
        <v>0</v>
      </c>
      <c r="I109" s="4">
        <v>0</v>
      </c>
      <c r="J109" s="4">
        <v>0</v>
      </c>
      <c r="K109" s="48">
        <f t="shared" ref="K109:K131" si="11">+I109-G109</f>
        <v>-647</v>
      </c>
      <c r="L109" s="5">
        <v>1000</v>
      </c>
    </row>
    <row r="110" spans="1:20" x14ac:dyDescent="0.35">
      <c r="A110" t="s">
        <v>189</v>
      </c>
      <c r="B110" t="s">
        <v>190</v>
      </c>
      <c r="C110" t="s">
        <v>5</v>
      </c>
      <c r="D110" t="s">
        <v>6</v>
      </c>
      <c r="E110" t="s">
        <v>12</v>
      </c>
      <c r="F110" t="s">
        <v>13</v>
      </c>
      <c r="G110" s="4">
        <v>96</v>
      </c>
      <c r="H110" s="4">
        <v>4078</v>
      </c>
      <c r="I110" s="4">
        <v>5000</v>
      </c>
      <c r="J110" s="4">
        <v>1520</v>
      </c>
      <c r="K110" s="48">
        <f t="shared" si="11"/>
        <v>4904</v>
      </c>
      <c r="L110" s="5">
        <v>5000</v>
      </c>
    </row>
    <row r="111" spans="1:20" x14ac:dyDescent="0.35">
      <c r="A111" t="s">
        <v>189</v>
      </c>
      <c r="B111" t="s">
        <v>190</v>
      </c>
      <c r="C111" t="s">
        <v>5</v>
      </c>
      <c r="D111" t="s">
        <v>6</v>
      </c>
      <c r="E111" t="s">
        <v>14</v>
      </c>
      <c r="F111" t="s">
        <v>15</v>
      </c>
      <c r="G111" s="4">
        <v>0</v>
      </c>
      <c r="H111" s="4">
        <v>399</v>
      </c>
      <c r="I111" s="4">
        <v>500</v>
      </c>
      <c r="J111" s="4">
        <v>608</v>
      </c>
      <c r="K111" s="48">
        <f t="shared" si="11"/>
        <v>500</v>
      </c>
      <c r="L111" s="5">
        <v>0</v>
      </c>
    </row>
    <row r="112" spans="1:20" x14ac:dyDescent="0.35">
      <c r="A112" t="s">
        <v>189</v>
      </c>
      <c r="B112" t="s">
        <v>190</v>
      </c>
      <c r="C112" t="s">
        <v>5</v>
      </c>
      <c r="D112" t="s">
        <v>6</v>
      </c>
      <c r="E112" t="s">
        <v>18</v>
      </c>
      <c r="F112" t="s">
        <v>19</v>
      </c>
      <c r="G112" s="4">
        <v>5152</v>
      </c>
      <c r="H112" s="4">
        <v>1217</v>
      </c>
      <c r="I112" s="4">
        <v>1500</v>
      </c>
      <c r="J112" s="4">
        <v>2056</v>
      </c>
      <c r="K112" s="48">
        <f t="shared" si="11"/>
        <v>-3652</v>
      </c>
      <c r="L112" s="5">
        <v>2500</v>
      </c>
    </row>
    <row r="113" spans="1:12" x14ac:dyDescent="0.35">
      <c r="A113" t="s">
        <v>189</v>
      </c>
      <c r="B113" t="s">
        <v>190</v>
      </c>
      <c r="C113" t="s">
        <v>5</v>
      </c>
      <c r="D113" t="s">
        <v>6</v>
      </c>
      <c r="E113" t="s">
        <v>26</v>
      </c>
      <c r="F113" t="s">
        <v>27</v>
      </c>
      <c r="G113" s="4">
        <v>8320</v>
      </c>
      <c r="H113" s="4">
        <v>4078</v>
      </c>
      <c r="I113" s="4">
        <v>5000</v>
      </c>
      <c r="J113" s="4">
        <v>5432</v>
      </c>
      <c r="K113" s="48">
        <f t="shared" si="11"/>
        <v>-3320</v>
      </c>
      <c r="L113" s="5">
        <v>10000</v>
      </c>
    </row>
    <row r="114" spans="1:12" x14ac:dyDescent="0.35">
      <c r="A114" t="s">
        <v>189</v>
      </c>
      <c r="B114" t="s">
        <v>190</v>
      </c>
      <c r="C114" t="s">
        <v>5</v>
      </c>
      <c r="D114" t="s">
        <v>6</v>
      </c>
      <c r="E114" t="s">
        <v>28</v>
      </c>
      <c r="F114" t="s">
        <v>29</v>
      </c>
      <c r="G114" s="4">
        <v>149</v>
      </c>
      <c r="H114" s="4">
        <v>0</v>
      </c>
      <c r="I114" s="4">
        <v>0</v>
      </c>
      <c r="J114" s="4">
        <v>0</v>
      </c>
      <c r="K114" s="48">
        <f t="shared" si="11"/>
        <v>-149</v>
      </c>
      <c r="L114" s="5">
        <v>0</v>
      </c>
    </row>
    <row r="115" spans="1:12" x14ac:dyDescent="0.35">
      <c r="A115" t="s">
        <v>189</v>
      </c>
      <c r="B115" t="s">
        <v>190</v>
      </c>
      <c r="C115" t="s">
        <v>5</v>
      </c>
      <c r="D115" t="s">
        <v>6</v>
      </c>
      <c r="E115" t="s">
        <v>191</v>
      </c>
      <c r="F115" t="s">
        <v>192</v>
      </c>
      <c r="G115" s="4">
        <v>110461</v>
      </c>
      <c r="H115" s="4">
        <v>73458</v>
      </c>
      <c r="I115" s="4">
        <v>90000</v>
      </c>
      <c r="J115" s="4">
        <v>42220</v>
      </c>
      <c r="K115" s="48">
        <f t="shared" si="11"/>
        <v>-20461</v>
      </c>
      <c r="L115" s="5">
        <v>125000</v>
      </c>
    </row>
    <row r="116" spans="1:12" x14ac:dyDescent="0.35">
      <c r="A116" t="s">
        <v>189</v>
      </c>
      <c r="B116" t="s">
        <v>190</v>
      </c>
      <c r="C116" t="s">
        <v>5</v>
      </c>
      <c r="D116" t="s">
        <v>6</v>
      </c>
      <c r="E116" t="s">
        <v>36</v>
      </c>
      <c r="F116" t="s">
        <v>37</v>
      </c>
      <c r="G116" s="4">
        <v>160</v>
      </c>
      <c r="H116" s="4">
        <v>0</v>
      </c>
      <c r="I116" s="4">
        <v>0</v>
      </c>
      <c r="J116" s="4">
        <v>0</v>
      </c>
      <c r="K116" s="48">
        <f t="shared" si="11"/>
        <v>-160</v>
      </c>
      <c r="L116" s="5">
        <v>0</v>
      </c>
    </row>
    <row r="117" spans="1:12" x14ac:dyDescent="0.35">
      <c r="A117" t="s">
        <v>189</v>
      </c>
      <c r="B117" t="s">
        <v>190</v>
      </c>
      <c r="C117" t="s">
        <v>5</v>
      </c>
      <c r="D117" t="s">
        <v>6</v>
      </c>
      <c r="E117" t="s">
        <v>46</v>
      </c>
      <c r="F117" t="s">
        <v>47</v>
      </c>
      <c r="G117" s="4">
        <v>1894</v>
      </c>
      <c r="H117" s="4">
        <v>1625</v>
      </c>
      <c r="I117" s="4">
        <v>2000</v>
      </c>
      <c r="J117" s="4">
        <v>1929</v>
      </c>
      <c r="K117" s="48">
        <f t="shared" si="11"/>
        <v>106</v>
      </c>
      <c r="L117" s="5">
        <v>2000</v>
      </c>
    </row>
    <row r="118" spans="1:12" x14ac:dyDescent="0.35">
      <c r="A118" t="s">
        <v>189</v>
      </c>
      <c r="B118" t="s">
        <v>190</v>
      </c>
      <c r="C118" t="s">
        <v>5</v>
      </c>
      <c r="D118" t="s">
        <v>6</v>
      </c>
      <c r="E118" t="s">
        <v>54</v>
      </c>
      <c r="F118" t="s">
        <v>55</v>
      </c>
      <c r="G118" s="4">
        <v>477</v>
      </c>
      <c r="H118" s="4">
        <v>0</v>
      </c>
      <c r="I118" s="4">
        <v>0</v>
      </c>
      <c r="J118" s="4">
        <v>0</v>
      </c>
      <c r="K118" s="48">
        <f t="shared" si="11"/>
        <v>-477</v>
      </c>
      <c r="L118" s="5">
        <v>500</v>
      </c>
    </row>
    <row r="119" spans="1:12" x14ac:dyDescent="0.35">
      <c r="A119" t="s">
        <v>189</v>
      </c>
      <c r="B119" t="s">
        <v>190</v>
      </c>
      <c r="C119" t="s">
        <v>5</v>
      </c>
      <c r="D119" t="s">
        <v>6</v>
      </c>
      <c r="E119" t="s">
        <v>56</v>
      </c>
      <c r="F119" t="s">
        <v>57</v>
      </c>
      <c r="G119" s="4">
        <v>0</v>
      </c>
      <c r="H119" s="4">
        <v>808</v>
      </c>
      <c r="I119" s="4">
        <v>1000</v>
      </c>
      <c r="J119" s="4">
        <v>0</v>
      </c>
      <c r="K119" s="48">
        <f t="shared" si="11"/>
        <v>1000</v>
      </c>
      <c r="L119" s="5">
        <v>1000</v>
      </c>
    </row>
    <row r="120" spans="1:12" x14ac:dyDescent="0.35">
      <c r="A120" t="s">
        <v>189</v>
      </c>
      <c r="B120" t="s">
        <v>190</v>
      </c>
      <c r="C120" t="s">
        <v>5</v>
      </c>
      <c r="D120" t="s">
        <v>6</v>
      </c>
      <c r="E120" t="s">
        <v>59</v>
      </c>
      <c r="F120" t="s">
        <v>60</v>
      </c>
      <c r="G120" s="4">
        <v>800</v>
      </c>
      <c r="H120" s="4">
        <v>399</v>
      </c>
      <c r="I120" s="4">
        <v>500</v>
      </c>
      <c r="J120" s="4">
        <v>0</v>
      </c>
      <c r="K120" s="48">
        <f t="shared" si="11"/>
        <v>-300</v>
      </c>
      <c r="L120" s="5">
        <v>500</v>
      </c>
    </row>
    <row r="121" spans="1:12" x14ac:dyDescent="0.35">
      <c r="A121" t="s">
        <v>189</v>
      </c>
      <c r="B121" t="s">
        <v>190</v>
      </c>
      <c r="C121" t="s">
        <v>5</v>
      </c>
      <c r="D121" t="s">
        <v>6</v>
      </c>
      <c r="E121" t="s">
        <v>76</v>
      </c>
      <c r="F121" t="s">
        <v>77</v>
      </c>
      <c r="G121" s="4">
        <v>149</v>
      </c>
      <c r="H121" s="4">
        <v>0</v>
      </c>
      <c r="I121" s="4">
        <v>0</v>
      </c>
      <c r="J121" s="4">
        <v>0</v>
      </c>
      <c r="K121" s="48">
        <f t="shared" si="11"/>
        <v>-149</v>
      </c>
      <c r="L121" s="5">
        <v>150</v>
      </c>
    </row>
    <row r="122" spans="1:12" x14ac:dyDescent="0.35">
      <c r="A122" t="s">
        <v>189</v>
      </c>
      <c r="B122" t="s">
        <v>190</v>
      </c>
      <c r="C122" t="s">
        <v>103</v>
      </c>
      <c r="D122" t="s">
        <v>29</v>
      </c>
      <c r="E122" t="s">
        <v>104</v>
      </c>
      <c r="F122" t="s">
        <v>105</v>
      </c>
      <c r="G122" s="4">
        <v>300000</v>
      </c>
      <c r="H122" s="4">
        <v>326480</v>
      </c>
      <c r="I122" s="4">
        <v>400000</v>
      </c>
      <c r="J122" s="4">
        <v>400000</v>
      </c>
      <c r="K122" s="48">
        <f t="shared" si="11"/>
        <v>100000</v>
      </c>
      <c r="L122" s="5">
        <v>400000</v>
      </c>
    </row>
    <row r="123" spans="1:12" x14ac:dyDescent="0.35">
      <c r="A123" t="s">
        <v>189</v>
      </c>
      <c r="B123" t="s">
        <v>190</v>
      </c>
      <c r="C123" t="s">
        <v>107</v>
      </c>
      <c r="D123" t="s">
        <v>108</v>
      </c>
      <c r="E123" t="s">
        <v>109</v>
      </c>
      <c r="F123" t="s">
        <v>110</v>
      </c>
      <c r="G123" s="4">
        <v>2896</v>
      </c>
      <c r="H123" s="4">
        <v>0</v>
      </c>
      <c r="I123" s="4">
        <v>0</v>
      </c>
      <c r="J123" s="4">
        <v>1737</v>
      </c>
      <c r="K123" s="48">
        <f t="shared" si="11"/>
        <v>-2896</v>
      </c>
      <c r="L123" s="5">
        <v>0</v>
      </c>
    </row>
    <row r="124" spans="1:12" x14ac:dyDescent="0.35">
      <c r="G124" s="4"/>
      <c r="H124" s="4"/>
      <c r="I124" s="4"/>
      <c r="J124" s="4"/>
      <c r="K124" s="48"/>
      <c r="L124" s="5"/>
    </row>
    <row r="125" spans="1:12" x14ac:dyDescent="0.35">
      <c r="A125" t="s">
        <v>189</v>
      </c>
      <c r="B125" t="s">
        <v>190</v>
      </c>
      <c r="C125" t="s">
        <v>118</v>
      </c>
      <c r="D125" t="s">
        <v>119</v>
      </c>
      <c r="E125" t="s">
        <v>123</v>
      </c>
      <c r="F125" t="s">
        <v>124</v>
      </c>
      <c r="G125" s="4">
        <v>-12413</v>
      </c>
      <c r="H125" s="4">
        <v>0</v>
      </c>
      <c r="I125" s="4">
        <v>0</v>
      </c>
      <c r="J125" s="4">
        <v>-1500</v>
      </c>
      <c r="K125" s="48">
        <f t="shared" si="11"/>
        <v>12413</v>
      </c>
      <c r="L125" s="5">
        <v>-100000</v>
      </c>
    </row>
    <row r="126" spans="1:12" x14ac:dyDescent="0.35">
      <c r="A126" t="s">
        <v>189</v>
      </c>
      <c r="B126" t="s">
        <v>190</v>
      </c>
      <c r="C126" t="s">
        <v>118</v>
      </c>
      <c r="D126" t="s">
        <v>119</v>
      </c>
      <c r="E126" t="s">
        <v>126</v>
      </c>
      <c r="F126" t="s">
        <v>127</v>
      </c>
      <c r="G126" s="4">
        <v>-10443</v>
      </c>
      <c r="H126" s="4">
        <v>-2453</v>
      </c>
      <c r="I126" s="4">
        <v>-3000</v>
      </c>
      <c r="J126" s="4">
        <v>-2645</v>
      </c>
      <c r="K126" s="48">
        <f t="shared" si="11"/>
        <v>7443</v>
      </c>
      <c r="L126" s="5">
        <v>-3000</v>
      </c>
    </row>
    <row r="127" spans="1:12" x14ac:dyDescent="0.35">
      <c r="A127" t="s">
        <v>189</v>
      </c>
      <c r="B127" t="s">
        <v>190</v>
      </c>
      <c r="C127" t="s">
        <v>118</v>
      </c>
      <c r="D127" t="s">
        <v>119</v>
      </c>
      <c r="E127" t="s">
        <v>129</v>
      </c>
      <c r="F127" t="s">
        <v>130</v>
      </c>
      <c r="G127" s="4">
        <v>0</v>
      </c>
      <c r="H127" s="4">
        <v>-1635</v>
      </c>
      <c r="I127" s="4">
        <v>-2000</v>
      </c>
      <c r="J127" s="4">
        <v>-340</v>
      </c>
      <c r="K127" s="48">
        <f t="shared" si="11"/>
        <v>-2000</v>
      </c>
      <c r="L127" s="5">
        <v>0</v>
      </c>
    </row>
    <row r="128" spans="1:12" x14ac:dyDescent="0.35">
      <c r="A128" t="s">
        <v>189</v>
      </c>
      <c r="B128" t="s">
        <v>190</v>
      </c>
      <c r="C128" t="s">
        <v>118</v>
      </c>
      <c r="D128" t="s">
        <v>119</v>
      </c>
      <c r="E128" t="s">
        <v>193</v>
      </c>
      <c r="F128" t="s">
        <v>194</v>
      </c>
      <c r="G128" s="4">
        <v>-870</v>
      </c>
      <c r="H128" s="4">
        <v>0</v>
      </c>
      <c r="I128" s="4">
        <v>0</v>
      </c>
      <c r="J128" s="4">
        <v>0</v>
      </c>
      <c r="K128" s="48">
        <f t="shared" si="11"/>
        <v>870</v>
      </c>
      <c r="L128" s="5">
        <v>0</v>
      </c>
    </row>
    <row r="129" spans="1:20" x14ac:dyDescent="0.35">
      <c r="A129" t="s">
        <v>189</v>
      </c>
      <c r="B129" t="s">
        <v>190</v>
      </c>
      <c r="C129" t="s">
        <v>118</v>
      </c>
      <c r="D129" t="s">
        <v>119</v>
      </c>
      <c r="E129" t="s">
        <v>131</v>
      </c>
      <c r="F129" t="s">
        <v>132</v>
      </c>
      <c r="G129" s="4">
        <v>-53517</v>
      </c>
      <c r="H129" s="4">
        <v>-65296</v>
      </c>
      <c r="I129" s="4">
        <v>-80000</v>
      </c>
      <c r="J129" s="4">
        <v>-25274</v>
      </c>
      <c r="K129" s="48">
        <f t="shared" si="11"/>
        <v>-26483</v>
      </c>
      <c r="L129" s="5">
        <v>0</v>
      </c>
    </row>
    <row r="130" spans="1:20" x14ac:dyDescent="0.35">
      <c r="A130" t="s">
        <v>189</v>
      </c>
      <c r="B130" t="s">
        <v>190</v>
      </c>
      <c r="C130" t="s">
        <v>141</v>
      </c>
      <c r="D130" t="s">
        <v>142</v>
      </c>
      <c r="E130" t="s">
        <v>143</v>
      </c>
      <c r="F130" t="s">
        <v>144</v>
      </c>
      <c r="G130" s="4">
        <v>-2896</v>
      </c>
      <c r="H130" s="4">
        <v>0</v>
      </c>
      <c r="I130" s="4">
        <v>0</v>
      </c>
      <c r="J130" s="4">
        <v>-1737</v>
      </c>
      <c r="K130" s="48">
        <f t="shared" si="11"/>
        <v>2896</v>
      </c>
      <c r="L130" s="5">
        <v>0</v>
      </c>
    </row>
    <row r="131" spans="1:20" x14ac:dyDescent="0.35">
      <c r="A131" t="s">
        <v>189</v>
      </c>
      <c r="B131" t="s">
        <v>190</v>
      </c>
      <c r="C131" t="s">
        <v>151</v>
      </c>
      <c r="D131" t="s">
        <v>152</v>
      </c>
      <c r="E131" t="s">
        <v>164</v>
      </c>
      <c r="F131" t="s">
        <v>165</v>
      </c>
      <c r="G131" s="4">
        <v>0</v>
      </c>
      <c r="H131" s="4">
        <v>-1635</v>
      </c>
      <c r="I131" s="4">
        <v>-2000</v>
      </c>
      <c r="J131" s="4">
        <v>-1110</v>
      </c>
      <c r="K131" s="48">
        <f t="shared" si="11"/>
        <v>-2000</v>
      </c>
      <c r="L131" s="5">
        <v>-2000</v>
      </c>
    </row>
    <row r="132" spans="1:20" x14ac:dyDescent="0.35">
      <c r="G132" s="4"/>
      <c r="H132" s="4"/>
      <c r="I132" s="4"/>
      <c r="J132" s="4"/>
      <c r="K132" s="48"/>
      <c r="L132" s="5"/>
    </row>
    <row r="133" spans="1:20" ht="15" thickBot="1" x14ac:dyDescent="0.4">
      <c r="F133" s="7" t="s">
        <v>195</v>
      </c>
      <c r="G133" s="8">
        <f>SUM(G109:G132)</f>
        <v>351062</v>
      </c>
      <c r="H133" s="8">
        <f>SUM(H109:H132)</f>
        <v>341523</v>
      </c>
      <c r="I133" s="8">
        <f>SUM(I109:I132)</f>
        <v>418500</v>
      </c>
      <c r="J133" s="8">
        <f>SUM(J109:J131)</f>
        <v>422896</v>
      </c>
      <c r="K133" s="49">
        <f>SUM(K109:K132)</f>
        <v>67438</v>
      </c>
      <c r="L133" s="9">
        <f>SUM(L109:L132)</f>
        <v>442650</v>
      </c>
      <c r="N133" s="4"/>
      <c r="O133" s="4">
        <f>+G133</f>
        <v>351062</v>
      </c>
      <c r="P133" s="4">
        <f>+H133</f>
        <v>341523</v>
      </c>
      <c r="Q133" s="4">
        <f>+I133</f>
        <v>418500</v>
      </c>
      <c r="R133" s="4">
        <f t="shared" ref="R133:S133" si="12">+J133</f>
        <v>422896</v>
      </c>
      <c r="S133" s="4">
        <f t="shared" si="12"/>
        <v>67438</v>
      </c>
      <c r="T133" s="4">
        <f>+L133</f>
        <v>442650</v>
      </c>
    </row>
    <row r="134" spans="1:20" x14ac:dyDescent="0.35">
      <c r="G134" s="4"/>
      <c r="H134" s="4"/>
      <c r="I134" s="4"/>
      <c r="J134" s="4"/>
      <c r="K134" s="48"/>
      <c r="L134" s="5"/>
    </row>
    <row r="135" spans="1:20" x14ac:dyDescent="0.35">
      <c r="A135" s="10" t="s">
        <v>189</v>
      </c>
      <c r="B135" s="10" t="s">
        <v>190</v>
      </c>
      <c r="C135" s="10" t="s">
        <v>166</v>
      </c>
      <c r="D135" s="10" t="s">
        <v>167</v>
      </c>
      <c r="E135" s="10" t="s">
        <v>171</v>
      </c>
      <c r="F135" s="10" t="s">
        <v>172</v>
      </c>
      <c r="G135" s="6">
        <v>0</v>
      </c>
      <c r="H135" s="6">
        <v>0</v>
      </c>
      <c r="I135" s="6">
        <v>-418500</v>
      </c>
      <c r="J135" s="6">
        <v>-422896</v>
      </c>
      <c r="K135" s="48">
        <f>+I135-G135</f>
        <v>-418500</v>
      </c>
      <c r="L135" s="6">
        <v>-442650</v>
      </c>
    </row>
    <row r="136" spans="1:20" x14ac:dyDescent="0.35">
      <c r="G136" s="4"/>
      <c r="H136" s="4"/>
      <c r="I136" s="4"/>
      <c r="J136" s="4"/>
      <c r="K136" s="48"/>
      <c r="L136" s="5"/>
    </row>
    <row r="137" spans="1:20" x14ac:dyDescent="0.35">
      <c r="G137" s="4"/>
      <c r="H137" s="4"/>
      <c r="I137" s="4"/>
      <c r="J137" s="4"/>
      <c r="K137" s="48"/>
      <c r="L137" s="5"/>
    </row>
    <row r="138" spans="1:20" x14ac:dyDescent="0.35">
      <c r="A138" t="s">
        <v>196</v>
      </c>
      <c r="B138" t="s">
        <v>197</v>
      </c>
      <c r="C138" t="s">
        <v>5</v>
      </c>
      <c r="D138" t="s">
        <v>6</v>
      </c>
      <c r="E138" t="s">
        <v>7</v>
      </c>
      <c r="F138" t="s">
        <v>6</v>
      </c>
      <c r="G138" s="4">
        <v>919</v>
      </c>
      <c r="H138" s="4">
        <v>0</v>
      </c>
      <c r="I138" s="4">
        <v>0</v>
      </c>
      <c r="J138" s="4">
        <v>0</v>
      </c>
      <c r="K138" s="48">
        <f t="shared" ref="K138:K155" si="13">+I138-G138</f>
        <v>-919</v>
      </c>
      <c r="L138" s="5">
        <v>0</v>
      </c>
    </row>
    <row r="139" spans="1:20" x14ac:dyDescent="0.35">
      <c r="A139" t="s">
        <v>196</v>
      </c>
      <c r="B139" t="s">
        <v>197</v>
      </c>
      <c r="C139" t="s">
        <v>5</v>
      </c>
      <c r="D139" t="s">
        <v>6</v>
      </c>
      <c r="E139" t="s">
        <v>12</v>
      </c>
      <c r="F139" t="s">
        <v>13</v>
      </c>
      <c r="G139" s="4">
        <v>447</v>
      </c>
      <c r="H139" s="4">
        <v>239</v>
      </c>
      <c r="I139" s="4">
        <v>300</v>
      </c>
      <c r="J139" s="4">
        <v>0</v>
      </c>
      <c r="K139" s="48">
        <f t="shared" si="13"/>
        <v>-147</v>
      </c>
      <c r="L139" s="5">
        <v>300</v>
      </c>
    </row>
    <row r="140" spans="1:20" x14ac:dyDescent="0.35">
      <c r="A140" t="s">
        <v>196</v>
      </c>
      <c r="B140" t="s">
        <v>197</v>
      </c>
      <c r="C140" t="s">
        <v>5</v>
      </c>
      <c r="D140" t="s">
        <v>6</v>
      </c>
      <c r="E140" t="s">
        <v>14</v>
      </c>
      <c r="F140" t="s">
        <v>15</v>
      </c>
      <c r="G140" s="4">
        <v>44</v>
      </c>
      <c r="H140" s="4">
        <v>319</v>
      </c>
      <c r="I140" s="4">
        <v>400</v>
      </c>
      <c r="J140" s="4">
        <v>0</v>
      </c>
      <c r="K140" s="48">
        <f t="shared" si="13"/>
        <v>356</v>
      </c>
      <c r="L140" s="5">
        <v>100</v>
      </c>
    </row>
    <row r="141" spans="1:20" x14ac:dyDescent="0.35">
      <c r="A141" t="s">
        <v>196</v>
      </c>
      <c r="B141" t="s">
        <v>197</v>
      </c>
      <c r="C141" t="s">
        <v>5</v>
      </c>
      <c r="D141" t="s">
        <v>6</v>
      </c>
      <c r="E141" t="s">
        <v>198</v>
      </c>
      <c r="F141" t="s">
        <v>199</v>
      </c>
      <c r="G141" s="4">
        <v>14940</v>
      </c>
      <c r="H141" s="4">
        <v>14689</v>
      </c>
      <c r="I141" s="4">
        <v>18000</v>
      </c>
      <c r="J141" s="4">
        <v>17876</v>
      </c>
      <c r="K141" s="48">
        <f t="shared" si="13"/>
        <v>3060</v>
      </c>
      <c r="L141" s="5">
        <v>14000</v>
      </c>
    </row>
    <row r="142" spans="1:20" x14ac:dyDescent="0.35">
      <c r="A142" t="s">
        <v>196</v>
      </c>
      <c r="B142" t="s">
        <v>197</v>
      </c>
      <c r="C142" t="s">
        <v>5</v>
      </c>
      <c r="D142" t="s">
        <v>6</v>
      </c>
      <c r="E142" t="s">
        <v>18</v>
      </c>
      <c r="F142" t="s">
        <v>19</v>
      </c>
      <c r="G142" s="4">
        <v>6296</v>
      </c>
      <c r="H142" s="4">
        <v>5709</v>
      </c>
      <c r="I142" s="4">
        <v>7000</v>
      </c>
      <c r="J142" s="4">
        <v>6809</v>
      </c>
      <c r="K142" s="48">
        <f t="shared" si="13"/>
        <v>704</v>
      </c>
      <c r="L142" s="5">
        <v>7000</v>
      </c>
    </row>
    <row r="143" spans="1:20" x14ac:dyDescent="0.35">
      <c r="A143" t="s">
        <v>196</v>
      </c>
      <c r="B143" t="s">
        <v>197</v>
      </c>
      <c r="C143" t="s">
        <v>5</v>
      </c>
      <c r="D143" t="s">
        <v>6</v>
      </c>
      <c r="E143" t="s">
        <v>26</v>
      </c>
      <c r="F143" t="s">
        <v>27</v>
      </c>
      <c r="G143" s="4">
        <v>8893</v>
      </c>
      <c r="H143" s="4">
        <v>4078</v>
      </c>
      <c r="I143" s="4">
        <v>5000</v>
      </c>
      <c r="J143" s="4">
        <v>2810</v>
      </c>
      <c r="K143" s="48">
        <f t="shared" si="13"/>
        <v>-3893</v>
      </c>
      <c r="L143" s="5">
        <v>10000</v>
      </c>
    </row>
    <row r="144" spans="1:20" x14ac:dyDescent="0.35">
      <c r="A144" t="s">
        <v>196</v>
      </c>
      <c r="B144" t="s">
        <v>197</v>
      </c>
      <c r="C144" t="s">
        <v>5</v>
      </c>
      <c r="D144" t="s">
        <v>6</v>
      </c>
      <c r="E144" t="s">
        <v>28</v>
      </c>
      <c r="F144" t="s">
        <v>29</v>
      </c>
      <c r="G144" s="4">
        <v>92977</v>
      </c>
      <c r="H144" s="4">
        <v>0</v>
      </c>
      <c r="I144" s="4">
        <v>0</v>
      </c>
      <c r="J144" s="4">
        <v>0</v>
      </c>
      <c r="K144" s="48">
        <f t="shared" si="13"/>
        <v>-92977</v>
      </c>
      <c r="L144" s="5">
        <v>92000</v>
      </c>
      <c r="M144" t="s">
        <v>200</v>
      </c>
    </row>
    <row r="145" spans="1:20" x14ac:dyDescent="0.35">
      <c r="A145" t="s">
        <v>196</v>
      </c>
      <c r="B145" t="s">
        <v>197</v>
      </c>
      <c r="C145" t="s">
        <v>5</v>
      </c>
      <c r="D145" t="s">
        <v>6</v>
      </c>
      <c r="E145" t="s">
        <v>34</v>
      </c>
      <c r="F145" t="s">
        <v>35</v>
      </c>
      <c r="G145" s="4">
        <v>18900</v>
      </c>
      <c r="H145" s="4">
        <v>8162</v>
      </c>
      <c r="I145" s="4">
        <v>10000</v>
      </c>
      <c r="J145" s="4">
        <v>9000</v>
      </c>
      <c r="K145" s="48">
        <f t="shared" si="13"/>
        <v>-8900</v>
      </c>
      <c r="L145" s="5">
        <v>20000</v>
      </c>
      <c r="M145" t="s">
        <v>201</v>
      </c>
    </row>
    <row r="146" spans="1:20" x14ac:dyDescent="0.35">
      <c r="A146" t="s">
        <v>196</v>
      </c>
      <c r="B146" t="s">
        <v>197</v>
      </c>
      <c r="C146" t="s">
        <v>5</v>
      </c>
      <c r="D146" t="s">
        <v>6</v>
      </c>
      <c r="E146" t="s">
        <v>202</v>
      </c>
      <c r="F146" t="s">
        <v>203</v>
      </c>
      <c r="G146" s="4">
        <v>0</v>
      </c>
      <c r="H146" s="4">
        <v>808</v>
      </c>
      <c r="I146" s="4">
        <v>1000</v>
      </c>
      <c r="J146" s="4">
        <v>0</v>
      </c>
      <c r="K146" s="48">
        <f t="shared" si="13"/>
        <v>1000</v>
      </c>
      <c r="L146" s="5">
        <v>1000</v>
      </c>
    </row>
    <row r="147" spans="1:20" x14ac:dyDescent="0.35">
      <c r="A147" t="s">
        <v>196</v>
      </c>
      <c r="B147" t="s">
        <v>197</v>
      </c>
      <c r="C147" t="s">
        <v>5</v>
      </c>
      <c r="D147" t="s">
        <v>6</v>
      </c>
      <c r="E147" t="s">
        <v>46</v>
      </c>
      <c r="F147" t="s">
        <v>47</v>
      </c>
      <c r="G147" s="4">
        <v>0</v>
      </c>
      <c r="H147" s="4">
        <v>808</v>
      </c>
      <c r="I147" s="4">
        <v>1000</v>
      </c>
      <c r="J147" s="4">
        <v>0</v>
      </c>
      <c r="K147" s="48">
        <f t="shared" si="13"/>
        <v>1000</v>
      </c>
      <c r="L147" s="5">
        <v>1000</v>
      </c>
    </row>
    <row r="148" spans="1:20" x14ac:dyDescent="0.35">
      <c r="A148" t="s">
        <v>196</v>
      </c>
      <c r="B148" t="s">
        <v>197</v>
      </c>
      <c r="C148" t="s">
        <v>5</v>
      </c>
      <c r="D148" t="s">
        <v>6</v>
      </c>
      <c r="E148" t="s">
        <v>62</v>
      </c>
      <c r="F148" t="s">
        <v>63</v>
      </c>
      <c r="G148" s="4">
        <v>56878</v>
      </c>
      <c r="H148" s="4">
        <v>20402</v>
      </c>
      <c r="I148" s="4">
        <v>25000</v>
      </c>
      <c r="J148" s="4">
        <v>25350</v>
      </c>
      <c r="K148" s="48">
        <f t="shared" si="13"/>
        <v>-31878</v>
      </c>
      <c r="L148" s="5">
        <v>25000</v>
      </c>
      <c r="M148" t="s">
        <v>204</v>
      </c>
    </row>
    <row r="149" spans="1:20" x14ac:dyDescent="0.35">
      <c r="A149" t="s">
        <v>196</v>
      </c>
      <c r="B149" t="s">
        <v>197</v>
      </c>
      <c r="C149" t="s">
        <v>5</v>
      </c>
      <c r="D149" t="s">
        <v>6</v>
      </c>
      <c r="E149" t="s">
        <v>205</v>
      </c>
      <c r="F149" t="s">
        <v>206</v>
      </c>
      <c r="G149" s="4">
        <v>14110</v>
      </c>
      <c r="H149" s="4">
        <v>12240</v>
      </c>
      <c r="I149" s="4">
        <v>15000</v>
      </c>
      <c r="J149" s="4">
        <v>14400</v>
      </c>
      <c r="K149" s="48">
        <f t="shared" si="13"/>
        <v>890</v>
      </c>
      <c r="L149" s="5">
        <v>15000</v>
      </c>
      <c r="M149" t="s">
        <v>207</v>
      </c>
    </row>
    <row r="150" spans="1:20" x14ac:dyDescent="0.35">
      <c r="A150" t="s">
        <v>196</v>
      </c>
      <c r="B150" t="s">
        <v>197</v>
      </c>
      <c r="C150" t="s">
        <v>107</v>
      </c>
      <c r="D150" t="s">
        <v>108</v>
      </c>
      <c r="E150" t="s">
        <v>109</v>
      </c>
      <c r="F150" t="s">
        <v>110</v>
      </c>
      <c r="G150" s="4">
        <v>6976</v>
      </c>
      <c r="H150" s="4">
        <v>0</v>
      </c>
      <c r="I150" s="4">
        <v>0</v>
      </c>
      <c r="J150" s="4">
        <v>3171</v>
      </c>
      <c r="K150" s="48">
        <f t="shared" si="13"/>
        <v>-6976</v>
      </c>
      <c r="L150" s="5">
        <v>0</v>
      </c>
    </row>
    <row r="151" spans="1:20" x14ac:dyDescent="0.35">
      <c r="G151" s="4"/>
      <c r="H151" s="4"/>
      <c r="I151" s="4"/>
      <c r="J151" s="4"/>
      <c r="K151" s="48"/>
      <c r="L151" s="5"/>
    </row>
    <row r="152" spans="1:20" x14ac:dyDescent="0.35">
      <c r="A152" t="s">
        <v>196</v>
      </c>
      <c r="B152" t="s">
        <v>197</v>
      </c>
      <c r="C152" t="s">
        <v>118</v>
      </c>
      <c r="D152" t="s">
        <v>119</v>
      </c>
      <c r="E152" t="s">
        <v>120</v>
      </c>
      <c r="F152" t="s">
        <v>121</v>
      </c>
      <c r="G152" s="4">
        <v>-50460</v>
      </c>
      <c r="H152" s="4">
        <v>-36732</v>
      </c>
      <c r="I152" s="4">
        <v>-45000</v>
      </c>
      <c r="J152" s="4">
        <v>-37967</v>
      </c>
      <c r="K152" s="48">
        <f t="shared" si="13"/>
        <v>5460</v>
      </c>
      <c r="L152" s="5">
        <v>-55000</v>
      </c>
    </row>
    <row r="153" spans="1:20" x14ac:dyDescent="0.35">
      <c r="A153" t="s">
        <v>196</v>
      </c>
      <c r="B153" t="s">
        <v>197</v>
      </c>
      <c r="C153" t="s">
        <v>118</v>
      </c>
      <c r="D153" t="s">
        <v>119</v>
      </c>
      <c r="E153" t="s">
        <v>126</v>
      </c>
      <c r="F153" t="s">
        <v>127</v>
      </c>
      <c r="G153" s="4">
        <v>-93100</v>
      </c>
      <c r="H153" s="4">
        <v>-8162</v>
      </c>
      <c r="I153" s="4">
        <v>-10000</v>
      </c>
      <c r="J153" s="4">
        <v>-10200</v>
      </c>
      <c r="K153" s="48">
        <f t="shared" si="13"/>
        <v>83100</v>
      </c>
      <c r="L153" s="5">
        <v>-96000</v>
      </c>
    </row>
    <row r="154" spans="1:20" x14ac:dyDescent="0.35">
      <c r="A154" t="s">
        <v>196</v>
      </c>
      <c r="B154" t="s">
        <v>197</v>
      </c>
      <c r="C154" t="s">
        <v>141</v>
      </c>
      <c r="D154" t="s">
        <v>142</v>
      </c>
      <c r="E154" t="s">
        <v>143</v>
      </c>
      <c r="F154" t="s">
        <v>144</v>
      </c>
      <c r="G154" s="4">
        <v>-6976</v>
      </c>
      <c r="H154" s="4">
        <v>0</v>
      </c>
      <c r="I154" s="4">
        <v>0</v>
      </c>
      <c r="J154" s="4">
        <v>-3171</v>
      </c>
      <c r="K154" s="48">
        <f t="shared" si="13"/>
        <v>6976</v>
      </c>
      <c r="L154" s="5">
        <v>0</v>
      </c>
    </row>
    <row r="155" spans="1:20" x14ac:dyDescent="0.35">
      <c r="A155" t="s">
        <v>196</v>
      </c>
      <c r="B155" t="s">
        <v>197</v>
      </c>
      <c r="C155" t="s">
        <v>141</v>
      </c>
      <c r="D155" t="s">
        <v>142</v>
      </c>
      <c r="E155" t="s">
        <v>208</v>
      </c>
      <c r="F155" t="s">
        <v>209</v>
      </c>
      <c r="G155" s="4">
        <v>-18700</v>
      </c>
      <c r="H155" s="4">
        <v>-16324</v>
      </c>
      <c r="I155" s="4">
        <v>-20000</v>
      </c>
      <c r="J155" s="4">
        <v>0</v>
      </c>
      <c r="K155" s="48">
        <f t="shared" si="13"/>
        <v>-1300</v>
      </c>
      <c r="L155" s="5">
        <v>-19000</v>
      </c>
    </row>
    <row r="156" spans="1:20" x14ac:dyDescent="0.35">
      <c r="K156" s="47"/>
    </row>
    <row r="157" spans="1:20" ht="15" thickBot="1" x14ac:dyDescent="0.4">
      <c r="F157" s="7" t="s">
        <v>210</v>
      </c>
      <c r="G157" s="8">
        <f>SUM(G138:G156)</f>
        <v>52144</v>
      </c>
      <c r="H157" s="8">
        <f>SUM(H138:H156)</f>
        <v>6236</v>
      </c>
      <c r="I157" s="8">
        <f>SUM(I138:I155)</f>
        <v>7700</v>
      </c>
      <c r="J157" s="8">
        <f>SUM(J138:J155)</f>
        <v>28078</v>
      </c>
      <c r="K157" s="49">
        <f>SUM(K138:K156)</f>
        <v>-44444</v>
      </c>
      <c r="L157" s="9">
        <f>SUM(L138:L156)</f>
        <v>15400</v>
      </c>
      <c r="N157" s="4"/>
      <c r="O157" s="4">
        <f>+G157</f>
        <v>52144</v>
      </c>
      <c r="P157" s="4">
        <f>+H157</f>
        <v>6236</v>
      </c>
      <c r="Q157" s="4">
        <f>+I157</f>
        <v>7700</v>
      </c>
      <c r="R157" s="4">
        <f t="shared" ref="R157:S157" si="14">+J157</f>
        <v>28078</v>
      </c>
      <c r="S157" s="4">
        <f t="shared" si="14"/>
        <v>-44444</v>
      </c>
      <c r="T157" s="4">
        <f>+L157</f>
        <v>15400</v>
      </c>
    </row>
    <row r="158" spans="1:20" x14ac:dyDescent="0.35">
      <c r="G158" s="4"/>
      <c r="H158" s="4"/>
      <c r="I158" s="4"/>
      <c r="J158" s="4"/>
      <c r="K158" s="48"/>
      <c r="L158" s="5"/>
    </row>
    <row r="159" spans="1:20" x14ac:dyDescent="0.35">
      <c r="A159" s="10" t="s">
        <v>196</v>
      </c>
      <c r="B159" s="10" t="s">
        <v>197</v>
      </c>
      <c r="C159" s="10" t="s">
        <v>166</v>
      </c>
      <c r="D159" s="10" t="s">
        <v>167</v>
      </c>
      <c r="E159" s="10" t="s">
        <v>171</v>
      </c>
      <c r="F159" s="10" t="s">
        <v>172</v>
      </c>
      <c r="G159" s="6">
        <v>0</v>
      </c>
      <c r="H159" s="6">
        <v>0</v>
      </c>
      <c r="I159" s="6">
        <v>-7700</v>
      </c>
      <c r="J159" s="6">
        <v>-28078</v>
      </c>
      <c r="K159" s="48">
        <f>+I159-G159</f>
        <v>-7700</v>
      </c>
      <c r="L159" s="6">
        <v>-15400</v>
      </c>
    </row>
    <row r="160" spans="1:20" x14ac:dyDescent="0.35">
      <c r="G160" s="4"/>
      <c r="H160" s="4"/>
      <c r="I160" s="4"/>
      <c r="J160" s="4"/>
      <c r="K160" s="48"/>
      <c r="L160" s="5"/>
    </row>
    <row r="161" spans="1:20" x14ac:dyDescent="0.35">
      <c r="G161" s="4"/>
      <c r="H161" s="4"/>
      <c r="I161" s="4"/>
      <c r="J161" s="4"/>
      <c r="K161" s="48"/>
      <c r="L161" s="5"/>
    </row>
    <row r="162" spans="1:20" x14ac:dyDescent="0.35">
      <c r="A162" t="s">
        <v>211</v>
      </c>
      <c r="B162" t="s">
        <v>212</v>
      </c>
      <c r="C162" t="s">
        <v>151</v>
      </c>
      <c r="D162" t="s">
        <v>152</v>
      </c>
      <c r="E162" t="s">
        <v>160</v>
      </c>
      <c r="F162" t="s">
        <v>161</v>
      </c>
      <c r="G162" s="4">
        <v>-11070</v>
      </c>
      <c r="H162" s="4">
        <v>1217</v>
      </c>
      <c r="I162" s="4">
        <v>1500</v>
      </c>
      <c r="J162" s="4">
        <v>1455</v>
      </c>
      <c r="K162" s="48">
        <f t="shared" ref="K162:K176" si="15">+I162-G162</f>
        <v>12570</v>
      </c>
      <c r="L162" s="5">
        <v>10000</v>
      </c>
    </row>
    <row r="163" spans="1:20" x14ac:dyDescent="0.35">
      <c r="A163" t="s">
        <v>211</v>
      </c>
      <c r="B163" t="s">
        <v>212</v>
      </c>
      <c r="C163" t="s">
        <v>151</v>
      </c>
      <c r="D163" t="s">
        <v>152</v>
      </c>
      <c r="E163" t="s">
        <v>162</v>
      </c>
      <c r="F163" t="s">
        <v>163</v>
      </c>
      <c r="G163" s="4">
        <v>0</v>
      </c>
      <c r="H163" s="4">
        <v>-1227</v>
      </c>
      <c r="I163" s="4">
        <v>-1500</v>
      </c>
      <c r="J163" s="4">
        <v>-1455</v>
      </c>
      <c r="K163" s="48">
        <f t="shared" si="15"/>
        <v>-1500</v>
      </c>
      <c r="L163" s="5">
        <v>-10000</v>
      </c>
    </row>
    <row r="164" spans="1:20" x14ac:dyDescent="0.35">
      <c r="G164" s="4"/>
      <c r="H164" s="4"/>
      <c r="I164" s="4"/>
      <c r="J164" s="4"/>
      <c r="K164" s="48"/>
      <c r="L164" s="5"/>
    </row>
    <row r="165" spans="1:20" ht="15" thickBot="1" x14ac:dyDescent="0.4">
      <c r="F165" s="7" t="s">
        <v>213</v>
      </c>
      <c r="G165" s="8">
        <f t="shared" ref="G165:L165" si="16">SUM(G162:G164)</f>
        <v>-11070</v>
      </c>
      <c r="H165" s="8">
        <f t="shared" si="16"/>
        <v>-10</v>
      </c>
      <c r="I165" s="8">
        <f t="shared" si="16"/>
        <v>0</v>
      </c>
      <c r="J165" s="8">
        <f t="shared" si="16"/>
        <v>0</v>
      </c>
      <c r="K165" s="49">
        <f t="shared" si="16"/>
        <v>11070</v>
      </c>
      <c r="L165" s="9">
        <f t="shared" si="16"/>
        <v>0</v>
      </c>
      <c r="N165" s="4"/>
      <c r="O165" s="4">
        <f>+G165</f>
        <v>-11070</v>
      </c>
      <c r="P165" s="4">
        <f>+H165</f>
        <v>-10</v>
      </c>
      <c r="Q165" s="4">
        <f>+I165</f>
        <v>0</v>
      </c>
      <c r="R165" s="4">
        <f t="shared" ref="R165:S165" si="17">+J165</f>
        <v>0</v>
      </c>
      <c r="S165" s="4">
        <f t="shared" si="17"/>
        <v>11070</v>
      </c>
      <c r="T165" s="4">
        <f>+L165</f>
        <v>0</v>
      </c>
    </row>
    <row r="166" spans="1:20" x14ac:dyDescent="0.35">
      <c r="G166" s="4"/>
      <c r="H166" s="4"/>
      <c r="I166" s="4"/>
      <c r="J166" s="4"/>
      <c r="K166" s="48"/>
      <c r="L166" s="5"/>
    </row>
    <row r="167" spans="1:20" x14ac:dyDescent="0.35">
      <c r="G167" s="4"/>
      <c r="H167" s="4"/>
      <c r="I167" s="4"/>
      <c r="J167" s="4"/>
      <c r="K167" s="48"/>
      <c r="L167" s="5"/>
    </row>
    <row r="168" spans="1:20" x14ac:dyDescent="0.35">
      <c r="G168" s="4"/>
      <c r="H168" s="4"/>
      <c r="I168" s="4"/>
      <c r="J168" s="4"/>
      <c r="K168" s="48"/>
      <c r="L168" s="5"/>
    </row>
    <row r="169" spans="1:20" x14ac:dyDescent="0.35">
      <c r="A169" t="s">
        <v>214</v>
      </c>
      <c r="B169" t="s">
        <v>215</v>
      </c>
      <c r="C169" t="s">
        <v>5</v>
      </c>
      <c r="D169" t="s">
        <v>6</v>
      </c>
      <c r="E169" t="s">
        <v>24</v>
      </c>
      <c r="F169" t="s">
        <v>25</v>
      </c>
      <c r="G169" s="4">
        <v>0</v>
      </c>
      <c r="H169" s="4">
        <v>399</v>
      </c>
      <c r="I169" s="4">
        <v>500</v>
      </c>
      <c r="J169" s="4">
        <v>887</v>
      </c>
      <c r="K169" s="48">
        <f t="shared" si="15"/>
        <v>500</v>
      </c>
      <c r="L169" s="5">
        <v>0</v>
      </c>
    </row>
    <row r="170" spans="1:20" x14ac:dyDescent="0.35">
      <c r="A170" t="s">
        <v>214</v>
      </c>
      <c r="B170" t="s">
        <v>215</v>
      </c>
      <c r="C170" t="s">
        <v>5</v>
      </c>
      <c r="D170" t="s">
        <v>6</v>
      </c>
      <c r="E170" t="s">
        <v>32</v>
      </c>
      <c r="F170" t="s">
        <v>33</v>
      </c>
      <c r="G170" s="4">
        <v>26500</v>
      </c>
      <c r="H170" s="4">
        <v>12240</v>
      </c>
      <c r="I170" s="4">
        <v>15000</v>
      </c>
      <c r="J170" s="4">
        <v>2300</v>
      </c>
      <c r="K170" s="48">
        <f t="shared" si="15"/>
        <v>-11500</v>
      </c>
      <c r="L170" s="5">
        <v>25000</v>
      </c>
    </row>
    <row r="171" spans="1:20" x14ac:dyDescent="0.35">
      <c r="A171" t="s">
        <v>214</v>
      </c>
      <c r="B171" t="s">
        <v>215</v>
      </c>
      <c r="C171" t="s">
        <v>80</v>
      </c>
      <c r="D171" t="s">
        <v>81</v>
      </c>
      <c r="E171" t="s">
        <v>101</v>
      </c>
      <c r="F171" t="s">
        <v>102</v>
      </c>
      <c r="G171" s="4">
        <v>5600</v>
      </c>
      <c r="H171" s="4">
        <v>6118</v>
      </c>
      <c r="I171" s="4">
        <v>7500</v>
      </c>
      <c r="J171" s="4">
        <v>7500</v>
      </c>
      <c r="K171" s="48">
        <f t="shared" si="15"/>
        <v>1900</v>
      </c>
      <c r="L171" s="5">
        <v>7500</v>
      </c>
    </row>
    <row r="172" spans="1:20" x14ac:dyDescent="0.35">
      <c r="A172" t="s">
        <v>214</v>
      </c>
      <c r="B172" t="s">
        <v>215</v>
      </c>
      <c r="C172" t="s">
        <v>107</v>
      </c>
      <c r="D172" t="s">
        <v>108</v>
      </c>
      <c r="E172" t="s">
        <v>109</v>
      </c>
      <c r="F172" t="s">
        <v>110</v>
      </c>
      <c r="G172" s="4">
        <v>700</v>
      </c>
      <c r="H172" s="4">
        <v>0</v>
      </c>
      <c r="I172" s="4">
        <v>0</v>
      </c>
      <c r="J172" s="4">
        <v>0</v>
      </c>
      <c r="K172" s="48">
        <f t="shared" si="15"/>
        <v>-700</v>
      </c>
      <c r="L172" s="5">
        <v>0</v>
      </c>
    </row>
    <row r="173" spans="1:20" x14ac:dyDescent="0.35">
      <c r="A173" t="s">
        <v>214</v>
      </c>
      <c r="B173" t="s">
        <v>215</v>
      </c>
      <c r="C173" t="s">
        <v>107</v>
      </c>
      <c r="D173" t="s">
        <v>108</v>
      </c>
      <c r="E173" t="s">
        <v>113</v>
      </c>
      <c r="F173" t="s">
        <v>114</v>
      </c>
      <c r="G173" s="4">
        <v>0</v>
      </c>
      <c r="H173" s="4">
        <v>20402</v>
      </c>
      <c r="I173" s="4">
        <v>25000</v>
      </c>
      <c r="J173" s="4">
        <v>23712</v>
      </c>
      <c r="K173" s="48">
        <f t="shared" si="15"/>
        <v>25000</v>
      </c>
      <c r="L173" s="5">
        <v>0</v>
      </c>
    </row>
    <row r="174" spans="1:20" x14ac:dyDescent="0.35">
      <c r="G174" s="4"/>
      <c r="H174" s="4"/>
      <c r="I174" s="4"/>
      <c r="J174" s="4"/>
      <c r="K174" s="48"/>
      <c r="L174" s="5"/>
    </row>
    <row r="175" spans="1:20" x14ac:dyDescent="0.35">
      <c r="A175" t="s">
        <v>214</v>
      </c>
      <c r="B175" t="s">
        <v>215</v>
      </c>
      <c r="C175" t="s">
        <v>141</v>
      </c>
      <c r="D175" t="s">
        <v>142</v>
      </c>
      <c r="E175" t="s">
        <v>143</v>
      </c>
      <c r="F175" t="s">
        <v>144</v>
      </c>
      <c r="G175" s="4">
        <v>-700</v>
      </c>
      <c r="H175" s="4">
        <v>0</v>
      </c>
      <c r="I175" s="4">
        <v>0</v>
      </c>
      <c r="J175" s="4">
        <v>0</v>
      </c>
      <c r="K175" s="48">
        <f t="shared" si="15"/>
        <v>700</v>
      </c>
      <c r="L175" s="5">
        <v>0</v>
      </c>
    </row>
    <row r="176" spans="1:20" x14ac:dyDescent="0.35">
      <c r="A176" t="s">
        <v>214</v>
      </c>
      <c r="B176" t="s">
        <v>215</v>
      </c>
      <c r="C176" t="s">
        <v>151</v>
      </c>
      <c r="D176" t="s">
        <v>152</v>
      </c>
      <c r="E176" t="s">
        <v>164</v>
      </c>
      <c r="F176" t="s">
        <v>165</v>
      </c>
      <c r="G176" s="4">
        <v>0</v>
      </c>
      <c r="H176" s="4">
        <v>-20408</v>
      </c>
      <c r="I176" s="4">
        <v>-25000</v>
      </c>
      <c r="J176" s="4">
        <v>-23712</v>
      </c>
      <c r="K176" s="48">
        <f t="shared" si="15"/>
        <v>-25000</v>
      </c>
      <c r="L176" s="5">
        <v>0</v>
      </c>
    </row>
    <row r="177" spans="1:20" x14ac:dyDescent="0.35">
      <c r="I177" s="4"/>
      <c r="K177" s="47"/>
    </row>
    <row r="178" spans="1:20" x14ac:dyDescent="0.35">
      <c r="G178" s="4"/>
      <c r="H178" s="4"/>
      <c r="I178" s="4"/>
      <c r="J178" s="4"/>
      <c r="K178" s="48"/>
      <c r="L178" s="5"/>
    </row>
    <row r="179" spans="1:20" ht="15" thickBot="1" x14ac:dyDescent="0.4">
      <c r="F179" s="7" t="s">
        <v>216</v>
      </c>
      <c r="G179" s="8">
        <f>SUM(G169:G178)</f>
        <v>32100</v>
      </c>
      <c r="H179" s="8">
        <f>SUM(H169:H178)</f>
        <v>18751</v>
      </c>
      <c r="I179" s="8">
        <f>SUM(I169:I176)</f>
        <v>23000</v>
      </c>
      <c r="J179" s="8">
        <f>SUM(J169:J178)</f>
        <v>10687</v>
      </c>
      <c r="K179" s="49">
        <f>SUM(K169:K178)</f>
        <v>-9100</v>
      </c>
      <c r="L179" s="9">
        <f>SUM(L169:L178)</f>
        <v>32500</v>
      </c>
      <c r="N179" s="4"/>
      <c r="O179" s="4">
        <f>+G179</f>
        <v>32100</v>
      </c>
      <c r="P179" s="4">
        <f>+H179</f>
        <v>18751</v>
      </c>
      <c r="Q179" s="4">
        <f>+I179</f>
        <v>23000</v>
      </c>
      <c r="R179" s="4">
        <f t="shared" ref="R179:S179" si="18">+J179</f>
        <v>10687</v>
      </c>
      <c r="S179" s="4">
        <f t="shared" si="18"/>
        <v>-9100</v>
      </c>
      <c r="T179" s="4">
        <f>+L179</f>
        <v>32500</v>
      </c>
    </row>
    <row r="180" spans="1:20" x14ac:dyDescent="0.35">
      <c r="G180" s="4"/>
      <c r="H180" s="4"/>
      <c r="I180" s="4"/>
      <c r="J180" s="4"/>
      <c r="K180" s="48"/>
      <c r="L180" s="5"/>
    </row>
    <row r="181" spans="1:20" x14ac:dyDescent="0.35">
      <c r="A181" s="10" t="s">
        <v>214</v>
      </c>
      <c r="B181" s="10" t="s">
        <v>215</v>
      </c>
      <c r="C181" s="10" t="s">
        <v>166</v>
      </c>
      <c r="D181" s="10" t="s">
        <v>167</v>
      </c>
      <c r="E181" s="10" t="s">
        <v>217</v>
      </c>
      <c r="F181" s="10" t="s">
        <v>218</v>
      </c>
      <c r="G181" s="6">
        <v>0</v>
      </c>
      <c r="H181" s="6">
        <v>0</v>
      </c>
      <c r="I181" s="6">
        <v>-23000</v>
      </c>
      <c r="J181" s="6">
        <v>-10687</v>
      </c>
      <c r="K181" s="48">
        <f>+I181-G181</f>
        <v>-23000</v>
      </c>
      <c r="L181" s="6">
        <v>-32500</v>
      </c>
    </row>
    <row r="182" spans="1:20" x14ac:dyDescent="0.35">
      <c r="G182" s="4"/>
      <c r="H182" s="4"/>
      <c r="I182" s="4"/>
      <c r="J182" s="4"/>
      <c r="K182" s="48"/>
      <c r="L182" s="5"/>
    </row>
    <row r="183" spans="1:20" x14ac:dyDescent="0.35">
      <c r="G183" s="4"/>
      <c r="H183" s="4"/>
      <c r="I183" s="4"/>
      <c r="J183" s="4"/>
      <c r="K183" s="48"/>
      <c r="L183" s="5"/>
    </row>
    <row r="184" spans="1:20" x14ac:dyDescent="0.35">
      <c r="A184" t="s">
        <v>219</v>
      </c>
      <c r="B184" t="s">
        <v>220</v>
      </c>
      <c r="C184" t="s">
        <v>5</v>
      </c>
      <c r="D184" t="s">
        <v>6</v>
      </c>
      <c r="E184" t="s">
        <v>7</v>
      </c>
      <c r="F184" t="s">
        <v>6</v>
      </c>
      <c r="G184" s="4">
        <v>5492</v>
      </c>
      <c r="H184" s="4">
        <v>808</v>
      </c>
      <c r="I184" s="4">
        <v>1000</v>
      </c>
      <c r="J184" s="4">
        <v>0</v>
      </c>
      <c r="K184" s="48">
        <f t="shared" ref="K184:K211" si="19">+I184-G184</f>
        <v>-4492</v>
      </c>
      <c r="L184" s="5">
        <v>5000</v>
      </c>
    </row>
    <row r="185" spans="1:20" x14ac:dyDescent="0.35">
      <c r="A185" t="s">
        <v>219</v>
      </c>
      <c r="B185" t="s">
        <v>220</v>
      </c>
      <c r="C185" t="s">
        <v>5</v>
      </c>
      <c r="D185" t="s">
        <v>6</v>
      </c>
      <c r="E185" t="s">
        <v>8</v>
      </c>
      <c r="F185" t="s">
        <v>9</v>
      </c>
      <c r="G185" s="4">
        <v>0</v>
      </c>
      <c r="H185" s="4">
        <v>159</v>
      </c>
      <c r="I185" s="4">
        <v>200</v>
      </c>
      <c r="J185" s="4">
        <v>198</v>
      </c>
      <c r="K185" s="48">
        <f t="shared" si="19"/>
        <v>200</v>
      </c>
      <c r="L185" s="5">
        <v>200</v>
      </c>
    </row>
    <row r="186" spans="1:20" x14ac:dyDescent="0.35">
      <c r="A186" t="s">
        <v>219</v>
      </c>
      <c r="B186" t="s">
        <v>220</v>
      </c>
      <c r="C186" t="s">
        <v>5</v>
      </c>
      <c r="D186" t="s">
        <v>6</v>
      </c>
      <c r="E186" t="s">
        <v>12</v>
      </c>
      <c r="F186" t="s">
        <v>13</v>
      </c>
      <c r="G186" s="4">
        <v>0</v>
      </c>
      <c r="H186" s="4">
        <v>239</v>
      </c>
      <c r="I186" s="4">
        <v>300</v>
      </c>
      <c r="J186" s="4">
        <v>280</v>
      </c>
      <c r="K186" s="48">
        <f t="shared" si="19"/>
        <v>300</v>
      </c>
      <c r="L186" s="5">
        <v>300</v>
      </c>
    </row>
    <row r="187" spans="1:20" x14ac:dyDescent="0.35">
      <c r="A187" t="s">
        <v>219</v>
      </c>
      <c r="B187" t="s">
        <v>220</v>
      </c>
      <c r="C187" t="s">
        <v>5</v>
      </c>
      <c r="D187" t="s">
        <v>6</v>
      </c>
      <c r="E187" t="s">
        <v>14</v>
      </c>
      <c r="F187" t="s">
        <v>15</v>
      </c>
      <c r="G187" s="4">
        <v>6815</v>
      </c>
      <c r="H187" s="4">
        <v>4892</v>
      </c>
      <c r="I187" s="4">
        <v>6000</v>
      </c>
      <c r="J187" s="4">
        <v>10636</v>
      </c>
      <c r="K187" s="48">
        <f t="shared" si="19"/>
        <v>-815</v>
      </c>
      <c r="L187" s="5">
        <v>6000</v>
      </c>
    </row>
    <row r="188" spans="1:20" x14ac:dyDescent="0.35">
      <c r="A188" t="s">
        <v>219</v>
      </c>
      <c r="B188" t="s">
        <v>220</v>
      </c>
      <c r="C188" t="s">
        <v>5</v>
      </c>
      <c r="D188" t="s">
        <v>6</v>
      </c>
      <c r="E188" t="s">
        <v>198</v>
      </c>
      <c r="F188" t="s">
        <v>199</v>
      </c>
      <c r="G188" s="4">
        <v>2475</v>
      </c>
      <c r="H188" s="4">
        <v>2443</v>
      </c>
      <c r="I188" s="4">
        <v>3000</v>
      </c>
      <c r="J188" s="4">
        <v>0</v>
      </c>
      <c r="K188" s="48">
        <f t="shared" si="19"/>
        <v>525</v>
      </c>
      <c r="L188" s="5">
        <v>3000</v>
      </c>
    </row>
    <row r="189" spans="1:20" x14ac:dyDescent="0.35">
      <c r="A189" t="s">
        <v>219</v>
      </c>
      <c r="B189" t="s">
        <v>220</v>
      </c>
      <c r="C189" t="s">
        <v>5</v>
      </c>
      <c r="D189" t="s">
        <v>6</v>
      </c>
      <c r="E189" t="s">
        <v>18</v>
      </c>
      <c r="F189" t="s">
        <v>19</v>
      </c>
      <c r="G189" s="4">
        <v>5245</v>
      </c>
      <c r="H189" s="4">
        <v>4892</v>
      </c>
      <c r="I189" s="4">
        <v>6000</v>
      </c>
      <c r="J189" s="4">
        <v>1752</v>
      </c>
      <c r="K189" s="48">
        <f t="shared" si="19"/>
        <v>755</v>
      </c>
      <c r="L189" s="5">
        <v>6000</v>
      </c>
    </row>
    <row r="190" spans="1:20" x14ac:dyDescent="0.35">
      <c r="A190" t="s">
        <v>219</v>
      </c>
      <c r="B190" t="s">
        <v>220</v>
      </c>
      <c r="C190" t="s">
        <v>5</v>
      </c>
      <c r="D190" t="s">
        <v>6</v>
      </c>
      <c r="E190" t="s">
        <v>24</v>
      </c>
      <c r="F190" t="s">
        <v>25</v>
      </c>
      <c r="G190" s="4">
        <v>0</v>
      </c>
      <c r="H190" s="4">
        <v>399</v>
      </c>
      <c r="I190" s="4">
        <v>500</v>
      </c>
      <c r="J190" s="4">
        <v>0</v>
      </c>
      <c r="K190" s="48">
        <f t="shared" si="19"/>
        <v>500</v>
      </c>
      <c r="L190" s="5">
        <v>0</v>
      </c>
    </row>
    <row r="191" spans="1:20" x14ac:dyDescent="0.35">
      <c r="A191" t="s">
        <v>219</v>
      </c>
      <c r="B191" t="s">
        <v>220</v>
      </c>
      <c r="C191" t="s">
        <v>5</v>
      </c>
      <c r="D191" t="s">
        <v>6</v>
      </c>
      <c r="E191" t="s">
        <v>26</v>
      </c>
      <c r="F191" t="s">
        <v>27</v>
      </c>
      <c r="G191" s="4">
        <v>8623</v>
      </c>
      <c r="H191" s="4">
        <v>3669</v>
      </c>
      <c r="I191" s="4">
        <v>4500</v>
      </c>
      <c r="J191" s="4">
        <v>3506</v>
      </c>
      <c r="K191" s="48">
        <f t="shared" si="19"/>
        <v>-4123</v>
      </c>
      <c r="L191" s="5">
        <v>8500</v>
      </c>
    </row>
    <row r="192" spans="1:20" x14ac:dyDescent="0.35">
      <c r="A192" t="s">
        <v>219</v>
      </c>
      <c r="B192" t="s">
        <v>220</v>
      </c>
      <c r="C192" t="s">
        <v>5</v>
      </c>
      <c r="D192" t="s">
        <v>6</v>
      </c>
      <c r="E192" t="s">
        <v>28</v>
      </c>
      <c r="F192" t="s">
        <v>29</v>
      </c>
      <c r="G192" s="4">
        <v>16200</v>
      </c>
      <c r="H192" s="4">
        <v>22851</v>
      </c>
      <c r="I192" s="4">
        <v>28000</v>
      </c>
      <c r="J192" s="4">
        <v>2150</v>
      </c>
      <c r="K192" s="48">
        <f t="shared" si="19"/>
        <v>11800</v>
      </c>
      <c r="L192" s="5">
        <v>15000</v>
      </c>
    </row>
    <row r="193" spans="1:13" x14ac:dyDescent="0.35">
      <c r="A193" t="s">
        <v>219</v>
      </c>
      <c r="B193" t="s">
        <v>220</v>
      </c>
      <c r="C193" t="s">
        <v>5</v>
      </c>
      <c r="D193" t="s">
        <v>6</v>
      </c>
      <c r="E193" t="s">
        <v>191</v>
      </c>
      <c r="F193" t="s">
        <v>192</v>
      </c>
      <c r="G193" s="4">
        <v>0</v>
      </c>
      <c r="H193" s="4">
        <v>808</v>
      </c>
      <c r="I193" s="4">
        <v>1000</v>
      </c>
      <c r="J193" s="4">
        <v>0</v>
      </c>
      <c r="K193" s="48">
        <f t="shared" si="19"/>
        <v>1000</v>
      </c>
      <c r="L193" s="5">
        <v>0</v>
      </c>
    </row>
    <row r="194" spans="1:13" x14ac:dyDescent="0.35">
      <c r="A194" t="s">
        <v>219</v>
      </c>
      <c r="B194" t="s">
        <v>220</v>
      </c>
      <c r="C194" t="s">
        <v>5</v>
      </c>
      <c r="D194" t="s">
        <v>6</v>
      </c>
      <c r="E194" t="s">
        <v>46</v>
      </c>
      <c r="F194" t="s">
        <v>47</v>
      </c>
      <c r="G194" s="4">
        <v>254</v>
      </c>
      <c r="H194" s="4">
        <v>8162</v>
      </c>
      <c r="I194" s="4">
        <v>10000</v>
      </c>
      <c r="J194" s="4">
        <v>10100</v>
      </c>
      <c r="K194" s="48">
        <f t="shared" si="19"/>
        <v>9746</v>
      </c>
      <c r="L194" s="5">
        <v>5000</v>
      </c>
    </row>
    <row r="195" spans="1:13" x14ac:dyDescent="0.35">
      <c r="A195" t="s">
        <v>219</v>
      </c>
      <c r="B195" t="s">
        <v>220</v>
      </c>
      <c r="C195" t="s">
        <v>5</v>
      </c>
      <c r="D195" t="s">
        <v>6</v>
      </c>
      <c r="E195" t="s">
        <v>52</v>
      </c>
      <c r="F195" t="s">
        <v>53</v>
      </c>
      <c r="G195" s="4">
        <v>6249</v>
      </c>
      <c r="H195" s="4">
        <v>2443</v>
      </c>
      <c r="I195" s="4">
        <v>3000</v>
      </c>
      <c r="J195" s="4">
        <v>0</v>
      </c>
      <c r="K195" s="48">
        <f t="shared" si="19"/>
        <v>-3249</v>
      </c>
      <c r="L195" s="5">
        <v>8000</v>
      </c>
    </row>
    <row r="196" spans="1:13" x14ac:dyDescent="0.35">
      <c r="A196" t="s">
        <v>219</v>
      </c>
      <c r="B196" t="s">
        <v>220</v>
      </c>
      <c r="C196" t="s">
        <v>5</v>
      </c>
      <c r="D196" t="s">
        <v>6</v>
      </c>
      <c r="E196" t="s">
        <v>221</v>
      </c>
      <c r="F196" t="s">
        <v>222</v>
      </c>
      <c r="G196" s="4">
        <v>0</v>
      </c>
      <c r="H196" s="4">
        <v>6527</v>
      </c>
      <c r="I196" s="4">
        <v>8000</v>
      </c>
      <c r="J196" s="4">
        <v>0</v>
      </c>
      <c r="K196" s="48">
        <f t="shared" si="19"/>
        <v>8000</v>
      </c>
      <c r="L196" s="5">
        <v>5000</v>
      </c>
    </row>
    <row r="197" spans="1:13" x14ac:dyDescent="0.35">
      <c r="A197" t="s">
        <v>219</v>
      </c>
      <c r="B197" t="s">
        <v>220</v>
      </c>
      <c r="C197" t="s">
        <v>5</v>
      </c>
      <c r="D197" t="s">
        <v>6</v>
      </c>
      <c r="E197" t="s">
        <v>59</v>
      </c>
      <c r="F197" t="s">
        <v>60</v>
      </c>
      <c r="G197" s="4">
        <v>0</v>
      </c>
      <c r="H197" s="4">
        <v>4078</v>
      </c>
      <c r="I197" s="4">
        <v>5000</v>
      </c>
      <c r="J197" s="4">
        <v>4222</v>
      </c>
      <c r="K197" s="48">
        <f t="shared" si="19"/>
        <v>5000</v>
      </c>
      <c r="L197" s="5">
        <v>5000</v>
      </c>
    </row>
    <row r="198" spans="1:13" x14ac:dyDescent="0.35">
      <c r="A198" t="s">
        <v>219</v>
      </c>
      <c r="B198" t="s">
        <v>220</v>
      </c>
      <c r="C198" t="s">
        <v>5</v>
      </c>
      <c r="D198" t="s">
        <v>6</v>
      </c>
      <c r="E198" t="s">
        <v>62</v>
      </c>
      <c r="F198" t="s">
        <v>63</v>
      </c>
      <c r="G198" s="4">
        <v>46977</v>
      </c>
      <c r="H198" s="4">
        <v>4078</v>
      </c>
      <c r="I198" s="4">
        <v>5000</v>
      </c>
      <c r="J198" s="4">
        <v>8966</v>
      </c>
      <c r="K198" s="48">
        <f t="shared" si="19"/>
        <v>-41977</v>
      </c>
      <c r="L198" s="5">
        <v>15000</v>
      </c>
      <c r="M198" t="s">
        <v>223</v>
      </c>
    </row>
    <row r="199" spans="1:13" x14ac:dyDescent="0.35">
      <c r="A199" t="s">
        <v>219</v>
      </c>
      <c r="B199" t="s">
        <v>220</v>
      </c>
      <c r="C199" t="s">
        <v>5</v>
      </c>
      <c r="D199" t="s">
        <v>6</v>
      </c>
      <c r="E199" t="s">
        <v>71</v>
      </c>
      <c r="F199" t="s">
        <v>72</v>
      </c>
      <c r="G199" s="4">
        <v>0</v>
      </c>
      <c r="H199" s="4">
        <v>2443</v>
      </c>
      <c r="I199" s="4">
        <v>3000</v>
      </c>
      <c r="J199" s="4">
        <v>500</v>
      </c>
      <c r="K199" s="48">
        <f t="shared" si="19"/>
        <v>3000</v>
      </c>
      <c r="L199" s="5">
        <v>3000</v>
      </c>
    </row>
    <row r="200" spans="1:13" x14ac:dyDescent="0.35">
      <c r="A200" t="s">
        <v>219</v>
      </c>
      <c r="B200" t="s">
        <v>220</v>
      </c>
      <c r="C200" t="s">
        <v>5</v>
      </c>
      <c r="D200" t="s">
        <v>6</v>
      </c>
      <c r="E200" t="s">
        <v>76</v>
      </c>
      <c r="F200" t="s">
        <v>77</v>
      </c>
      <c r="G200" s="4">
        <v>11455</v>
      </c>
      <c r="H200" s="4">
        <v>2034</v>
      </c>
      <c r="I200" s="4">
        <v>2500</v>
      </c>
      <c r="J200" s="4">
        <v>2008</v>
      </c>
      <c r="K200" s="48">
        <f t="shared" si="19"/>
        <v>-8955</v>
      </c>
      <c r="L200" s="5">
        <v>2500</v>
      </c>
    </row>
    <row r="201" spans="1:13" x14ac:dyDescent="0.35">
      <c r="A201" t="s">
        <v>219</v>
      </c>
      <c r="B201" t="s">
        <v>220</v>
      </c>
      <c r="C201" t="s">
        <v>5</v>
      </c>
      <c r="D201" t="s">
        <v>6</v>
      </c>
      <c r="E201" t="s">
        <v>78</v>
      </c>
      <c r="F201" t="s">
        <v>79</v>
      </c>
      <c r="G201" s="4">
        <v>711</v>
      </c>
      <c r="H201" s="4">
        <v>808</v>
      </c>
      <c r="I201" s="4">
        <v>1000</v>
      </c>
      <c r="J201" s="4">
        <v>119</v>
      </c>
      <c r="K201" s="48">
        <f t="shared" si="19"/>
        <v>289</v>
      </c>
      <c r="L201" s="5">
        <v>1000</v>
      </c>
    </row>
    <row r="202" spans="1:13" x14ac:dyDescent="0.35">
      <c r="A202" t="s">
        <v>219</v>
      </c>
      <c r="B202" t="s">
        <v>220</v>
      </c>
      <c r="C202" t="s">
        <v>80</v>
      </c>
      <c r="D202" t="s">
        <v>81</v>
      </c>
      <c r="E202" t="s">
        <v>82</v>
      </c>
      <c r="F202" t="s">
        <v>83</v>
      </c>
      <c r="G202" s="4">
        <v>0</v>
      </c>
      <c r="H202" s="4">
        <v>808</v>
      </c>
      <c r="I202" s="4">
        <v>1000</v>
      </c>
      <c r="J202" s="4">
        <v>0</v>
      </c>
      <c r="K202" s="48">
        <f t="shared" si="19"/>
        <v>1000</v>
      </c>
      <c r="L202" s="5">
        <v>1000</v>
      </c>
    </row>
    <row r="203" spans="1:13" x14ac:dyDescent="0.35">
      <c r="A203" t="s">
        <v>219</v>
      </c>
      <c r="B203" t="s">
        <v>220</v>
      </c>
      <c r="C203" t="s">
        <v>103</v>
      </c>
      <c r="D203" t="s">
        <v>29</v>
      </c>
      <c r="E203" t="s">
        <v>104</v>
      </c>
      <c r="F203" t="s">
        <v>105</v>
      </c>
      <c r="G203" s="4">
        <v>0</v>
      </c>
      <c r="H203" s="4">
        <v>0</v>
      </c>
      <c r="I203" s="4">
        <v>0</v>
      </c>
      <c r="J203" s="4">
        <v>700000</v>
      </c>
      <c r="K203" s="48">
        <f t="shared" si="19"/>
        <v>0</v>
      </c>
      <c r="L203" s="5">
        <v>0</v>
      </c>
    </row>
    <row r="204" spans="1:13" x14ac:dyDescent="0.35">
      <c r="A204" t="s">
        <v>219</v>
      </c>
      <c r="B204" t="s">
        <v>220</v>
      </c>
      <c r="C204" t="s">
        <v>107</v>
      </c>
      <c r="D204" t="s">
        <v>108</v>
      </c>
      <c r="E204" t="s">
        <v>109</v>
      </c>
      <c r="F204" t="s">
        <v>110</v>
      </c>
      <c r="G204" s="4">
        <v>13283</v>
      </c>
      <c r="H204" s="4">
        <v>0</v>
      </c>
      <c r="I204" s="4">
        <v>0</v>
      </c>
      <c r="J204" s="4">
        <v>0</v>
      </c>
      <c r="K204" s="48">
        <f t="shared" si="19"/>
        <v>-13283</v>
      </c>
      <c r="L204" s="5">
        <v>0</v>
      </c>
    </row>
    <row r="205" spans="1:13" x14ac:dyDescent="0.35">
      <c r="G205" s="4"/>
      <c r="H205" s="4"/>
      <c r="I205" s="4"/>
      <c r="J205" s="4"/>
      <c r="K205" s="48"/>
      <c r="L205" s="5"/>
    </row>
    <row r="206" spans="1:13" x14ac:dyDescent="0.35">
      <c r="A206" t="s">
        <v>219</v>
      </c>
      <c r="B206" t="s">
        <v>220</v>
      </c>
      <c r="C206" t="s">
        <v>118</v>
      </c>
      <c r="D206" t="s">
        <v>119</v>
      </c>
      <c r="E206" t="s">
        <v>120</v>
      </c>
      <c r="F206" t="s">
        <v>121</v>
      </c>
      <c r="G206" s="4">
        <v>-19538</v>
      </c>
      <c r="H206" s="4">
        <v>-28570</v>
      </c>
      <c r="I206" s="4">
        <v>-35000</v>
      </c>
      <c r="J206" s="4">
        <v>-21951</v>
      </c>
      <c r="K206" s="48">
        <f t="shared" si="19"/>
        <v>-15462</v>
      </c>
      <c r="L206" s="5">
        <v>-25000</v>
      </c>
    </row>
    <row r="207" spans="1:13" x14ac:dyDescent="0.35">
      <c r="A207" t="s">
        <v>219</v>
      </c>
      <c r="B207" t="s">
        <v>220</v>
      </c>
      <c r="C207" t="s">
        <v>118</v>
      </c>
      <c r="D207" t="s">
        <v>119</v>
      </c>
      <c r="E207" t="s">
        <v>123</v>
      </c>
      <c r="F207" t="s">
        <v>124</v>
      </c>
      <c r="G207" s="4">
        <v>-2453</v>
      </c>
      <c r="H207" s="4">
        <v>0</v>
      </c>
      <c r="I207" s="4">
        <v>0</v>
      </c>
      <c r="J207" s="4">
        <v>0</v>
      </c>
      <c r="K207" s="48">
        <f t="shared" si="19"/>
        <v>2453</v>
      </c>
      <c r="L207" s="5">
        <v>0</v>
      </c>
    </row>
    <row r="208" spans="1:13" x14ac:dyDescent="0.35">
      <c r="A208" t="s">
        <v>219</v>
      </c>
      <c r="B208" t="s">
        <v>220</v>
      </c>
      <c r="C208" t="s">
        <v>118</v>
      </c>
      <c r="D208" t="s">
        <v>119</v>
      </c>
      <c r="E208" t="s">
        <v>126</v>
      </c>
      <c r="F208" t="s">
        <v>127</v>
      </c>
      <c r="G208" s="4">
        <v>-29375</v>
      </c>
      <c r="H208" s="4">
        <v>-8162</v>
      </c>
      <c r="I208" s="4">
        <v>-10000</v>
      </c>
      <c r="J208" s="4">
        <v>-540</v>
      </c>
      <c r="K208" s="48">
        <f t="shared" si="19"/>
        <v>19375</v>
      </c>
      <c r="L208" s="5">
        <v>-22000</v>
      </c>
    </row>
    <row r="209" spans="1:20" x14ac:dyDescent="0.35">
      <c r="A209" t="s">
        <v>219</v>
      </c>
      <c r="B209" t="s">
        <v>220</v>
      </c>
      <c r="C209" t="s">
        <v>141</v>
      </c>
      <c r="D209" t="s">
        <v>142</v>
      </c>
      <c r="E209" t="s">
        <v>143</v>
      </c>
      <c r="F209" t="s">
        <v>144</v>
      </c>
      <c r="G209" s="4">
        <v>-13283</v>
      </c>
      <c r="H209" s="4">
        <v>0</v>
      </c>
      <c r="I209" s="4">
        <v>0</v>
      </c>
      <c r="J209" s="4">
        <v>0</v>
      </c>
      <c r="K209" s="48">
        <f t="shared" si="19"/>
        <v>13283</v>
      </c>
      <c r="L209" s="5">
        <v>0</v>
      </c>
    </row>
    <row r="210" spans="1:20" x14ac:dyDescent="0.35">
      <c r="A210" t="s">
        <v>219</v>
      </c>
      <c r="B210" t="s">
        <v>220</v>
      </c>
      <c r="C210" t="s">
        <v>151</v>
      </c>
      <c r="D210" t="s">
        <v>152</v>
      </c>
      <c r="E210" t="s">
        <v>158</v>
      </c>
      <c r="F210" t="s">
        <v>159</v>
      </c>
      <c r="G210" s="4">
        <v>0</v>
      </c>
      <c r="H210" s="4">
        <v>0</v>
      </c>
      <c r="I210" s="4">
        <v>0</v>
      </c>
      <c r="J210" s="4">
        <v>-765000</v>
      </c>
      <c r="K210" s="48">
        <f t="shared" si="19"/>
        <v>0</v>
      </c>
      <c r="L210" s="5">
        <v>0</v>
      </c>
    </row>
    <row r="211" spans="1:20" x14ac:dyDescent="0.35">
      <c r="A211" t="s">
        <v>219</v>
      </c>
      <c r="B211" t="s">
        <v>220</v>
      </c>
      <c r="C211" t="s">
        <v>151</v>
      </c>
      <c r="D211" t="s">
        <v>152</v>
      </c>
      <c r="E211" t="s">
        <v>164</v>
      </c>
      <c r="F211" t="s">
        <v>165</v>
      </c>
      <c r="G211" s="4">
        <v>-16170</v>
      </c>
      <c r="H211" s="4">
        <v>-35918</v>
      </c>
      <c r="I211" s="4">
        <v>-44000</v>
      </c>
      <c r="J211" s="4">
        <v>-52324</v>
      </c>
      <c r="K211" s="48">
        <f t="shared" si="19"/>
        <v>-27830</v>
      </c>
      <c r="L211" s="5">
        <v>-34000</v>
      </c>
    </row>
    <row r="212" spans="1:20" x14ac:dyDescent="0.35">
      <c r="G212" s="4"/>
      <c r="H212" s="4"/>
      <c r="I212" s="4"/>
      <c r="J212" s="4"/>
      <c r="K212" s="48"/>
      <c r="L212" s="5"/>
    </row>
    <row r="213" spans="1:20" ht="15" thickBot="1" x14ac:dyDescent="0.4">
      <c r="F213" s="7" t="s">
        <v>224</v>
      </c>
      <c r="G213" s="8">
        <f>SUM(G184:G212)</f>
        <v>42960</v>
      </c>
      <c r="H213" s="8">
        <f>SUM(H184:H212)</f>
        <v>-109</v>
      </c>
      <c r="I213" s="8">
        <f>SUM(I183:I212)</f>
        <v>0</v>
      </c>
      <c r="J213" s="8">
        <f>SUM(J184:J212)</f>
        <v>-95378</v>
      </c>
      <c r="K213" s="49">
        <f>SUM(K184:K212)</f>
        <v>-42960</v>
      </c>
      <c r="L213" s="12">
        <f>SUM(L184:L212)</f>
        <v>8500</v>
      </c>
      <c r="N213" s="4"/>
      <c r="O213" s="4">
        <f>+G213</f>
        <v>42960</v>
      </c>
      <c r="P213" s="4">
        <f>+H213</f>
        <v>-109</v>
      </c>
      <c r="Q213" s="4">
        <f>+I213</f>
        <v>0</v>
      </c>
      <c r="R213" s="4">
        <f t="shared" ref="R213:S213" si="20">+J213</f>
        <v>-95378</v>
      </c>
      <c r="S213" s="4">
        <f t="shared" si="20"/>
        <v>-42960</v>
      </c>
      <c r="T213" s="4">
        <f>+L213</f>
        <v>8500</v>
      </c>
    </row>
    <row r="214" spans="1:20" x14ac:dyDescent="0.35">
      <c r="G214" s="4"/>
      <c r="H214" s="4"/>
      <c r="I214" s="4"/>
      <c r="J214" s="4"/>
      <c r="K214" s="48"/>
      <c r="L214" s="5"/>
    </row>
    <row r="215" spans="1:20" x14ac:dyDescent="0.35">
      <c r="A215" s="10">
        <v>8813</v>
      </c>
      <c r="B215" s="10" t="s">
        <v>220</v>
      </c>
      <c r="C215" s="10" t="s">
        <v>166</v>
      </c>
      <c r="D215" s="10" t="s">
        <v>167</v>
      </c>
      <c r="E215" s="10" t="s">
        <v>217</v>
      </c>
      <c r="F215" s="10" t="s">
        <v>218</v>
      </c>
      <c r="G215" s="6">
        <v>0</v>
      </c>
      <c r="H215" s="6">
        <v>0</v>
      </c>
      <c r="I215" s="6">
        <v>0</v>
      </c>
      <c r="J215" s="6">
        <v>0</v>
      </c>
      <c r="K215" s="48">
        <f>+I215-G215</f>
        <v>0</v>
      </c>
      <c r="L215" s="6">
        <v>-8500</v>
      </c>
    </row>
    <row r="216" spans="1:20" x14ac:dyDescent="0.35">
      <c r="F216" t="s">
        <v>225</v>
      </c>
      <c r="G216" s="4"/>
      <c r="H216" s="4"/>
      <c r="I216" s="4"/>
      <c r="J216" s="4"/>
      <c r="K216" s="48"/>
      <c r="L216" s="5"/>
    </row>
    <row r="217" spans="1:20" x14ac:dyDescent="0.35">
      <c r="G217" s="4"/>
      <c r="H217" s="4"/>
      <c r="I217" s="4"/>
      <c r="J217" s="4"/>
      <c r="K217" s="48"/>
      <c r="L217" s="5"/>
    </row>
    <row r="218" spans="1:20" x14ac:dyDescent="0.35">
      <c r="G218" s="4"/>
      <c r="H218" s="4"/>
      <c r="I218" s="4"/>
      <c r="J218" s="4"/>
      <c r="K218" s="48"/>
      <c r="L218" s="5"/>
    </row>
    <row r="219" spans="1:20" x14ac:dyDescent="0.35">
      <c r="A219" t="s">
        <v>226</v>
      </c>
      <c r="B219" t="s">
        <v>227</v>
      </c>
      <c r="C219" t="s">
        <v>5</v>
      </c>
      <c r="D219" t="s">
        <v>6</v>
      </c>
      <c r="E219" t="s">
        <v>14</v>
      </c>
      <c r="F219" t="s">
        <v>15</v>
      </c>
      <c r="G219" s="4">
        <v>1476</v>
      </c>
      <c r="H219" s="4">
        <v>1625</v>
      </c>
      <c r="I219" s="4">
        <v>2000</v>
      </c>
      <c r="J219" s="4">
        <v>2540</v>
      </c>
      <c r="K219" s="48">
        <f t="shared" ref="K219:K225" si="21">+I219-G219</f>
        <v>524</v>
      </c>
      <c r="L219" s="5">
        <v>2000</v>
      </c>
    </row>
    <row r="220" spans="1:20" x14ac:dyDescent="0.35">
      <c r="A220" t="s">
        <v>226</v>
      </c>
      <c r="B220" t="s">
        <v>227</v>
      </c>
      <c r="C220" t="s">
        <v>5</v>
      </c>
      <c r="D220" t="s">
        <v>6</v>
      </c>
      <c r="E220" t="s">
        <v>26</v>
      </c>
      <c r="F220" t="s">
        <v>27</v>
      </c>
      <c r="G220" s="4">
        <v>0</v>
      </c>
      <c r="H220" s="4">
        <v>159</v>
      </c>
      <c r="I220" s="4">
        <v>200</v>
      </c>
      <c r="J220" s="4">
        <v>130</v>
      </c>
      <c r="K220" s="48">
        <f t="shared" si="21"/>
        <v>200</v>
      </c>
      <c r="L220" s="5">
        <v>200</v>
      </c>
    </row>
    <row r="221" spans="1:20" x14ac:dyDescent="0.35">
      <c r="A221" t="s">
        <v>226</v>
      </c>
      <c r="B221" t="s">
        <v>227</v>
      </c>
      <c r="C221" t="s">
        <v>107</v>
      </c>
      <c r="D221" t="s">
        <v>108</v>
      </c>
      <c r="E221" t="s">
        <v>109</v>
      </c>
      <c r="F221" t="s">
        <v>110</v>
      </c>
      <c r="G221" s="4">
        <v>369</v>
      </c>
      <c r="H221" s="4">
        <v>0</v>
      </c>
      <c r="I221" s="4">
        <v>0</v>
      </c>
      <c r="J221" s="4">
        <v>654</v>
      </c>
      <c r="K221" s="48">
        <f t="shared" si="21"/>
        <v>-369</v>
      </c>
      <c r="L221" s="5">
        <v>0</v>
      </c>
    </row>
    <row r="222" spans="1:20" x14ac:dyDescent="0.35">
      <c r="G222" s="4"/>
      <c r="H222" s="4"/>
      <c r="I222" s="4"/>
      <c r="J222" s="4"/>
      <c r="K222" s="48"/>
      <c r="L222" s="5"/>
    </row>
    <row r="223" spans="1:20" x14ac:dyDescent="0.35">
      <c r="A223" t="s">
        <v>226</v>
      </c>
      <c r="B223" t="s">
        <v>227</v>
      </c>
      <c r="C223" t="s">
        <v>118</v>
      </c>
      <c r="D223" t="s">
        <v>119</v>
      </c>
      <c r="E223" t="s">
        <v>120</v>
      </c>
      <c r="F223" t="s">
        <v>121</v>
      </c>
      <c r="G223" s="4">
        <v>-2939</v>
      </c>
      <c r="H223" s="4">
        <v>-1635</v>
      </c>
      <c r="I223" s="4">
        <v>-2000</v>
      </c>
      <c r="J223" s="4">
        <v>-2216</v>
      </c>
      <c r="K223" s="48">
        <f t="shared" si="21"/>
        <v>939</v>
      </c>
      <c r="L223" s="5">
        <v>-2500</v>
      </c>
    </row>
    <row r="224" spans="1:20" x14ac:dyDescent="0.35">
      <c r="A224" t="s">
        <v>226</v>
      </c>
      <c r="B224" t="s">
        <v>227</v>
      </c>
      <c r="C224" t="s">
        <v>141</v>
      </c>
      <c r="D224" t="s">
        <v>142</v>
      </c>
      <c r="E224" t="s">
        <v>143</v>
      </c>
      <c r="F224" t="s">
        <v>144</v>
      </c>
      <c r="G224" s="4">
        <v>-369</v>
      </c>
      <c r="H224" s="4">
        <v>0</v>
      </c>
      <c r="I224" s="4">
        <v>0</v>
      </c>
      <c r="J224" s="4">
        <v>-654</v>
      </c>
      <c r="K224" s="48">
        <f t="shared" si="21"/>
        <v>369</v>
      </c>
      <c r="L224" s="5">
        <v>0</v>
      </c>
    </row>
    <row r="225" spans="1:20" x14ac:dyDescent="0.35">
      <c r="A225" t="s">
        <v>226</v>
      </c>
      <c r="B225" t="s">
        <v>227</v>
      </c>
      <c r="C225" t="s">
        <v>151</v>
      </c>
      <c r="D225" t="s">
        <v>152</v>
      </c>
      <c r="E225" t="s">
        <v>155</v>
      </c>
      <c r="F225" t="s">
        <v>156</v>
      </c>
      <c r="G225" s="4">
        <v>0</v>
      </c>
      <c r="H225" s="4">
        <v>-1635</v>
      </c>
      <c r="I225" s="4">
        <v>-2000</v>
      </c>
      <c r="J225" s="4">
        <v>-2037</v>
      </c>
      <c r="K225" s="48">
        <f t="shared" si="21"/>
        <v>-2000</v>
      </c>
      <c r="L225" s="5">
        <v>-2000</v>
      </c>
    </row>
    <row r="226" spans="1:20" x14ac:dyDescent="0.35">
      <c r="G226" s="4"/>
      <c r="H226" s="4"/>
      <c r="I226" s="4"/>
      <c r="J226" s="4"/>
      <c r="K226" s="48"/>
      <c r="L226" s="5"/>
    </row>
    <row r="227" spans="1:20" ht="15" thickBot="1" x14ac:dyDescent="0.4">
      <c r="F227" s="7" t="s">
        <v>228</v>
      </c>
      <c r="G227" s="8">
        <f t="shared" ref="G227:L227" si="22">SUM(G219:G226)</f>
        <v>-1463</v>
      </c>
      <c r="H227" s="8">
        <f t="shared" si="22"/>
        <v>-1486</v>
      </c>
      <c r="I227" s="8">
        <f t="shared" si="22"/>
        <v>-1800</v>
      </c>
      <c r="J227" s="8">
        <f t="shared" si="22"/>
        <v>-1583</v>
      </c>
      <c r="K227" s="49">
        <f t="shared" si="22"/>
        <v>-337</v>
      </c>
      <c r="L227" s="9">
        <f t="shared" si="22"/>
        <v>-2300</v>
      </c>
      <c r="N227" s="4"/>
      <c r="O227" s="4">
        <f>+G227</f>
        <v>-1463</v>
      </c>
      <c r="P227" s="4">
        <f>+H227</f>
        <v>-1486</v>
      </c>
      <c r="Q227" s="4">
        <f>+I227</f>
        <v>-1800</v>
      </c>
      <c r="R227" s="4">
        <f t="shared" ref="R227:S227" si="23">+J227</f>
        <v>-1583</v>
      </c>
      <c r="S227" s="4">
        <f t="shared" si="23"/>
        <v>-337</v>
      </c>
      <c r="T227" s="4">
        <f>+L227</f>
        <v>-2300</v>
      </c>
    </row>
    <row r="228" spans="1:20" x14ac:dyDescent="0.35">
      <c r="G228" s="4"/>
      <c r="H228" s="4"/>
      <c r="I228" s="4"/>
      <c r="J228" s="4"/>
      <c r="K228" s="48"/>
      <c r="L228" s="5"/>
    </row>
    <row r="229" spans="1:20" x14ac:dyDescent="0.35">
      <c r="A229" s="11">
        <v>8814</v>
      </c>
      <c r="B229" s="10" t="s">
        <v>227</v>
      </c>
      <c r="C229" s="10" t="s">
        <v>178</v>
      </c>
      <c r="D229" s="10" t="s">
        <v>179</v>
      </c>
      <c r="E229" s="10" t="s">
        <v>229</v>
      </c>
      <c r="F229" s="10" t="s">
        <v>230</v>
      </c>
      <c r="G229" s="6">
        <v>0</v>
      </c>
      <c r="H229" s="6">
        <v>0</v>
      </c>
      <c r="I229" s="6">
        <v>1800</v>
      </c>
      <c r="J229" s="6">
        <v>0</v>
      </c>
      <c r="K229" s="48">
        <f>+I229-G229</f>
        <v>1800</v>
      </c>
      <c r="L229" s="6">
        <v>2300</v>
      </c>
    </row>
    <row r="230" spans="1:20" x14ac:dyDescent="0.35">
      <c r="G230" s="4"/>
      <c r="H230" s="4"/>
      <c r="I230" s="4"/>
      <c r="J230" s="4"/>
      <c r="K230" s="48"/>
      <c r="L230" s="5"/>
    </row>
    <row r="231" spans="1:20" x14ac:dyDescent="0.35">
      <c r="G231" s="4"/>
      <c r="H231" s="4"/>
      <c r="I231" s="4"/>
      <c r="J231" s="4"/>
      <c r="K231" s="48"/>
      <c r="L231" s="5"/>
    </row>
    <row r="232" spans="1:20" x14ac:dyDescent="0.35">
      <c r="A232" t="s">
        <v>231</v>
      </c>
      <c r="B232" t="s">
        <v>232</v>
      </c>
      <c r="C232" t="s">
        <v>5</v>
      </c>
      <c r="D232" t="s">
        <v>6</v>
      </c>
      <c r="E232" t="s">
        <v>26</v>
      </c>
      <c r="F232" t="s">
        <v>27</v>
      </c>
      <c r="G232" s="4">
        <v>1526</v>
      </c>
      <c r="H232" s="4">
        <v>0</v>
      </c>
      <c r="I232" s="4">
        <v>0</v>
      </c>
      <c r="J232" s="4">
        <v>0</v>
      </c>
      <c r="K232" s="48">
        <f t="shared" ref="K232:K247" si="24">+I232-G232</f>
        <v>-1526</v>
      </c>
      <c r="L232" s="5">
        <v>1500</v>
      </c>
    </row>
    <row r="233" spans="1:20" x14ac:dyDescent="0.35">
      <c r="A233" t="s">
        <v>231</v>
      </c>
      <c r="B233" t="s">
        <v>232</v>
      </c>
      <c r="C233" t="s">
        <v>5</v>
      </c>
      <c r="D233" t="s">
        <v>6</v>
      </c>
      <c r="E233" t="s">
        <v>32</v>
      </c>
      <c r="F233" t="s">
        <v>33</v>
      </c>
      <c r="G233" s="4">
        <v>50500</v>
      </c>
      <c r="H233" s="4">
        <v>36726</v>
      </c>
      <c r="I233" s="4">
        <v>45000</v>
      </c>
      <c r="J233" s="4">
        <v>36448</v>
      </c>
      <c r="K233" s="48">
        <f t="shared" si="24"/>
        <v>-5500</v>
      </c>
      <c r="L233" s="5">
        <v>45000</v>
      </c>
    </row>
    <row r="234" spans="1:20" x14ac:dyDescent="0.35">
      <c r="A234" t="s">
        <v>231</v>
      </c>
      <c r="B234" t="s">
        <v>232</v>
      </c>
      <c r="C234" t="s">
        <v>5</v>
      </c>
      <c r="D234" t="s">
        <v>6</v>
      </c>
      <c r="E234" t="s">
        <v>50</v>
      </c>
      <c r="F234" t="s">
        <v>51</v>
      </c>
      <c r="G234" s="4">
        <v>0</v>
      </c>
      <c r="H234" s="4">
        <v>1625</v>
      </c>
      <c r="I234" s="4">
        <v>2000</v>
      </c>
      <c r="J234" s="4">
        <v>1699</v>
      </c>
      <c r="K234" s="48">
        <f t="shared" si="24"/>
        <v>2000</v>
      </c>
      <c r="L234" s="5">
        <v>7000</v>
      </c>
    </row>
    <row r="235" spans="1:20" x14ac:dyDescent="0.35">
      <c r="A235" t="s">
        <v>231</v>
      </c>
      <c r="B235" t="s">
        <v>232</v>
      </c>
      <c r="C235" t="s">
        <v>5</v>
      </c>
      <c r="D235" t="s">
        <v>6</v>
      </c>
      <c r="E235" t="s">
        <v>52</v>
      </c>
      <c r="F235" t="s">
        <v>53</v>
      </c>
      <c r="G235" s="4">
        <v>0</v>
      </c>
      <c r="H235" s="4">
        <v>2034</v>
      </c>
      <c r="I235" s="4">
        <v>2500</v>
      </c>
      <c r="J235" s="4">
        <v>0</v>
      </c>
      <c r="K235" s="48">
        <f t="shared" si="24"/>
        <v>2500</v>
      </c>
      <c r="L235" s="5">
        <v>2500</v>
      </c>
    </row>
    <row r="236" spans="1:20" x14ac:dyDescent="0.35">
      <c r="A236" t="s">
        <v>231</v>
      </c>
      <c r="B236" t="s">
        <v>232</v>
      </c>
      <c r="C236" t="s">
        <v>5</v>
      </c>
      <c r="D236" t="s">
        <v>6</v>
      </c>
      <c r="E236" t="s">
        <v>62</v>
      </c>
      <c r="F236" t="s">
        <v>63</v>
      </c>
      <c r="G236" s="4">
        <v>6956</v>
      </c>
      <c r="H236" s="4">
        <v>0</v>
      </c>
      <c r="I236" s="4">
        <v>0</v>
      </c>
      <c r="J236" s="4">
        <v>0</v>
      </c>
      <c r="K236" s="48">
        <f t="shared" si="24"/>
        <v>-6956</v>
      </c>
      <c r="L236" s="5">
        <v>8000</v>
      </c>
    </row>
    <row r="237" spans="1:20" x14ac:dyDescent="0.35">
      <c r="A237" t="s">
        <v>231</v>
      </c>
      <c r="B237" t="s">
        <v>232</v>
      </c>
      <c r="C237" t="s">
        <v>5</v>
      </c>
      <c r="D237" t="s">
        <v>6</v>
      </c>
      <c r="E237" t="s">
        <v>74</v>
      </c>
      <c r="F237" t="s">
        <v>75</v>
      </c>
      <c r="G237" s="4">
        <v>10590</v>
      </c>
      <c r="H237" s="4">
        <v>0</v>
      </c>
      <c r="I237" s="4">
        <v>0</v>
      </c>
      <c r="J237" s="4">
        <v>0</v>
      </c>
      <c r="K237" s="48">
        <f t="shared" si="24"/>
        <v>-10590</v>
      </c>
      <c r="L237" s="5">
        <v>0</v>
      </c>
    </row>
    <row r="238" spans="1:20" x14ac:dyDescent="0.35">
      <c r="A238" t="s">
        <v>231</v>
      </c>
      <c r="B238" t="s">
        <v>232</v>
      </c>
      <c r="C238" t="s">
        <v>80</v>
      </c>
      <c r="D238" t="s">
        <v>81</v>
      </c>
      <c r="E238" t="s">
        <v>101</v>
      </c>
      <c r="F238" t="s">
        <v>102</v>
      </c>
      <c r="G238" s="4">
        <v>0</v>
      </c>
      <c r="H238" s="4">
        <v>3260</v>
      </c>
      <c r="I238" s="4">
        <v>4000</v>
      </c>
      <c r="J238" s="4">
        <v>4200</v>
      </c>
      <c r="K238" s="48">
        <f t="shared" si="24"/>
        <v>4000</v>
      </c>
      <c r="L238" s="5">
        <v>4000</v>
      </c>
    </row>
    <row r="239" spans="1:20" x14ac:dyDescent="0.35">
      <c r="A239" t="s">
        <v>231</v>
      </c>
      <c r="B239" t="s">
        <v>232</v>
      </c>
      <c r="C239" t="s">
        <v>80</v>
      </c>
      <c r="D239" t="s">
        <v>29</v>
      </c>
      <c r="E239">
        <v>112000</v>
      </c>
      <c r="F239" t="s">
        <v>29</v>
      </c>
      <c r="G239" s="4">
        <v>0</v>
      </c>
      <c r="H239" s="4">
        <v>0</v>
      </c>
      <c r="I239" s="4">
        <v>0</v>
      </c>
      <c r="J239" s="4">
        <v>0</v>
      </c>
      <c r="K239" s="48">
        <f t="shared" si="24"/>
        <v>0</v>
      </c>
      <c r="L239" s="5">
        <v>15000</v>
      </c>
    </row>
    <row r="240" spans="1:20" x14ac:dyDescent="0.35">
      <c r="A240" t="s">
        <v>231</v>
      </c>
      <c r="B240" t="s">
        <v>232</v>
      </c>
      <c r="C240" t="s">
        <v>107</v>
      </c>
      <c r="D240" t="s">
        <v>108</v>
      </c>
      <c r="E240" t="s">
        <v>109</v>
      </c>
      <c r="F240" t="s">
        <v>110</v>
      </c>
      <c r="G240" s="4">
        <v>1064</v>
      </c>
      <c r="H240" s="4">
        <v>0</v>
      </c>
      <c r="I240" s="4">
        <v>0</v>
      </c>
      <c r="J240" s="4">
        <v>1475</v>
      </c>
      <c r="K240" s="48">
        <f t="shared" si="24"/>
        <v>-1064</v>
      </c>
      <c r="L240" s="5">
        <v>0</v>
      </c>
    </row>
    <row r="241" spans="1:20" x14ac:dyDescent="0.35">
      <c r="A241" t="s">
        <v>231</v>
      </c>
      <c r="B241" t="s">
        <v>232</v>
      </c>
      <c r="C241" t="s">
        <v>107</v>
      </c>
      <c r="D241" t="s">
        <v>108</v>
      </c>
      <c r="E241" t="s">
        <v>116</v>
      </c>
      <c r="F241" t="s">
        <v>117</v>
      </c>
      <c r="G241" s="4">
        <v>0</v>
      </c>
      <c r="H241" s="4">
        <v>130</v>
      </c>
      <c r="I241" s="4">
        <v>0</v>
      </c>
      <c r="J241" s="4">
        <v>-8000</v>
      </c>
      <c r="K241" s="48">
        <f t="shared" si="24"/>
        <v>0</v>
      </c>
      <c r="L241" s="5">
        <v>8000</v>
      </c>
    </row>
    <row r="242" spans="1:20" x14ac:dyDescent="0.35">
      <c r="K242" s="47"/>
    </row>
    <row r="243" spans="1:20" x14ac:dyDescent="0.35">
      <c r="A243" t="s">
        <v>231</v>
      </c>
      <c r="B243" t="s">
        <v>232</v>
      </c>
      <c r="C243" t="s">
        <v>118</v>
      </c>
      <c r="D243" t="s">
        <v>119</v>
      </c>
      <c r="E243" t="s">
        <v>233</v>
      </c>
      <c r="F243" t="s">
        <v>234</v>
      </c>
      <c r="G243" s="4">
        <v>380</v>
      </c>
      <c r="H243" s="4">
        <v>-48972</v>
      </c>
      <c r="I243" s="4">
        <v>-60000</v>
      </c>
      <c r="J243" s="4">
        <v>-52311</v>
      </c>
      <c r="K243" s="48">
        <f t="shared" si="24"/>
        <v>-60380</v>
      </c>
      <c r="L243" s="5">
        <v>-115000</v>
      </c>
    </row>
    <row r="244" spans="1:20" x14ac:dyDescent="0.35">
      <c r="A244" t="s">
        <v>231</v>
      </c>
      <c r="B244" t="s">
        <v>232</v>
      </c>
      <c r="C244" t="s">
        <v>141</v>
      </c>
      <c r="D244" t="s">
        <v>142</v>
      </c>
      <c r="E244" t="s">
        <v>143</v>
      </c>
      <c r="F244" t="s">
        <v>144</v>
      </c>
      <c r="G244" s="4">
        <v>-1064</v>
      </c>
      <c r="H244" s="4">
        <v>0</v>
      </c>
      <c r="I244" s="4">
        <v>0</v>
      </c>
      <c r="J244" s="4">
        <v>-1475</v>
      </c>
      <c r="K244" s="48">
        <f t="shared" si="24"/>
        <v>1064</v>
      </c>
      <c r="L244" s="5">
        <v>0</v>
      </c>
    </row>
    <row r="245" spans="1:20" x14ac:dyDescent="0.35">
      <c r="A245" t="s">
        <v>231</v>
      </c>
      <c r="B245" t="s">
        <v>232</v>
      </c>
      <c r="C245" t="s">
        <v>151</v>
      </c>
      <c r="D245" t="s">
        <v>152</v>
      </c>
      <c r="E245" t="s">
        <v>155</v>
      </c>
      <c r="F245" t="s">
        <v>156</v>
      </c>
      <c r="G245" s="4">
        <v>-8000</v>
      </c>
      <c r="H245" s="4">
        <v>-5719</v>
      </c>
      <c r="I245" s="4">
        <v>-7000</v>
      </c>
      <c r="J245" s="4">
        <v>-7000</v>
      </c>
      <c r="K245" s="48">
        <f t="shared" si="24"/>
        <v>1000</v>
      </c>
      <c r="L245" s="5">
        <v>0</v>
      </c>
    </row>
    <row r="246" spans="1:20" x14ac:dyDescent="0.35">
      <c r="A246" t="s">
        <v>231</v>
      </c>
      <c r="B246" t="s">
        <v>232</v>
      </c>
      <c r="C246" t="s">
        <v>151</v>
      </c>
      <c r="D246" t="s">
        <v>152</v>
      </c>
      <c r="E246" t="s">
        <v>162</v>
      </c>
      <c r="F246" t="s">
        <v>163</v>
      </c>
      <c r="G246" s="4">
        <v>-120373</v>
      </c>
      <c r="H246" s="4">
        <v>0</v>
      </c>
      <c r="I246" s="4">
        <v>0</v>
      </c>
      <c r="J246" s="4">
        <v>0</v>
      </c>
      <c r="K246" s="48">
        <f t="shared" si="24"/>
        <v>120373</v>
      </c>
      <c r="L246" s="5">
        <v>0</v>
      </c>
    </row>
    <row r="247" spans="1:20" x14ac:dyDescent="0.35">
      <c r="A247" t="s">
        <v>231</v>
      </c>
      <c r="B247" t="s">
        <v>232</v>
      </c>
      <c r="C247" t="s">
        <v>151</v>
      </c>
      <c r="D247" t="s">
        <v>152</v>
      </c>
      <c r="E247" t="s">
        <v>164</v>
      </c>
      <c r="F247" t="s">
        <v>165</v>
      </c>
      <c r="G247" s="4">
        <v>-2700</v>
      </c>
      <c r="H247" s="4">
        <v>-18913</v>
      </c>
      <c r="I247" s="4">
        <v>-23000</v>
      </c>
      <c r="J247" s="4">
        <v>-13881</v>
      </c>
      <c r="K247" s="48">
        <f t="shared" si="24"/>
        <v>-20300</v>
      </c>
      <c r="L247" s="5">
        <v>-8000</v>
      </c>
    </row>
    <row r="248" spans="1:20" x14ac:dyDescent="0.35">
      <c r="F248" s="13"/>
      <c r="G248" s="14"/>
      <c r="H248" s="14"/>
      <c r="I248" s="14"/>
      <c r="J248" s="14"/>
      <c r="K248" s="50"/>
      <c r="L248" s="15"/>
    </row>
    <row r="249" spans="1:20" ht="15" thickBot="1" x14ac:dyDescent="0.4">
      <c r="F249" s="7" t="s">
        <v>235</v>
      </c>
      <c r="G249" s="8">
        <f t="shared" ref="G249:L249" si="25">SUM(G232:G248)</f>
        <v>-61121</v>
      </c>
      <c r="H249" s="8">
        <f t="shared" si="25"/>
        <v>-29829</v>
      </c>
      <c r="I249" s="8">
        <f t="shared" si="25"/>
        <v>-36500</v>
      </c>
      <c r="J249" s="8">
        <f t="shared" si="25"/>
        <v>-38845</v>
      </c>
      <c r="K249" s="49">
        <f t="shared" si="25"/>
        <v>24621</v>
      </c>
      <c r="L249" s="9">
        <f t="shared" si="25"/>
        <v>-32000</v>
      </c>
      <c r="N249" s="4"/>
      <c r="O249" s="4">
        <f>+G249</f>
        <v>-61121</v>
      </c>
      <c r="P249" s="4">
        <f>+H249</f>
        <v>-29829</v>
      </c>
      <c r="Q249" s="4">
        <f>+I249</f>
        <v>-36500</v>
      </c>
      <c r="R249" s="4">
        <f t="shared" ref="R249:S249" si="26">+J249</f>
        <v>-38845</v>
      </c>
      <c r="S249" s="4">
        <f t="shared" si="26"/>
        <v>24621</v>
      </c>
      <c r="T249" s="4">
        <f>+L249</f>
        <v>-32000</v>
      </c>
    </row>
    <row r="250" spans="1:20" x14ac:dyDescent="0.35">
      <c r="G250" s="4"/>
      <c r="H250" s="4"/>
      <c r="I250" s="4"/>
      <c r="J250" s="4"/>
      <c r="K250" s="48"/>
      <c r="L250" s="5"/>
    </row>
    <row r="251" spans="1:20" x14ac:dyDescent="0.35">
      <c r="A251" s="10" t="s">
        <v>231</v>
      </c>
      <c r="B251" s="10" t="s">
        <v>232</v>
      </c>
      <c r="C251" s="10" t="s">
        <v>178</v>
      </c>
      <c r="D251" s="10" t="s">
        <v>179</v>
      </c>
      <c r="E251" s="10" t="s">
        <v>229</v>
      </c>
      <c r="F251" s="10" t="s">
        <v>230</v>
      </c>
      <c r="G251" s="6">
        <v>0</v>
      </c>
      <c r="H251" s="6">
        <v>0</v>
      </c>
      <c r="I251" s="6">
        <v>36500</v>
      </c>
      <c r="J251" s="6">
        <v>0</v>
      </c>
      <c r="K251" s="48">
        <f>+I251-G251</f>
        <v>36500</v>
      </c>
      <c r="L251" s="6">
        <v>32000</v>
      </c>
    </row>
    <row r="252" spans="1:20" x14ac:dyDescent="0.35">
      <c r="G252" s="4"/>
      <c r="H252" s="4"/>
      <c r="I252" s="4"/>
      <c r="J252" s="4"/>
      <c r="K252" s="48"/>
      <c r="L252" s="5"/>
    </row>
    <row r="253" spans="1:20" x14ac:dyDescent="0.35">
      <c r="G253" s="4"/>
      <c r="H253" s="4"/>
      <c r="I253" s="4"/>
      <c r="J253" s="4"/>
      <c r="K253" s="48"/>
      <c r="L253" s="5"/>
    </row>
    <row r="254" spans="1:20" x14ac:dyDescent="0.35">
      <c r="G254" s="4"/>
      <c r="H254" s="4"/>
      <c r="I254" s="4"/>
      <c r="J254" s="4"/>
      <c r="K254" s="48"/>
      <c r="L254" s="5"/>
    </row>
    <row r="255" spans="1:20" x14ac:dyDescent="0.35">
      <c r="A255" t="s">
        <v>236</v>
      </c>
      <c r="B255" t="s">
        <v>237</v>
      </c>
      <c r="C255" t="s">
        <v>5</v>
      </c>
      <c r="D255" t="s">
        <v>6</v>
      </c>
      <c r="E255" t="s">
        <v>7</v>
      </c>
      <c r="F255" t="s">
        <v>6</v>
      </c>
      <c r="G255" s="4">
        <v>28061</v>
      </c>
      <c r="H255" s="4">
        <v>0</v>
      </c>
      <c r="I255" s="4">
        <v>0</v>
      </c>
      <c r="J255" s="4">
        <v>0</v>
      </c>
      <c r="K255" s="48">
        <f t="shared" ref="K255:K268" si="27">+I255-G255</f>
        <v>-28061</v>
      </c>
      <c r="L255" s="5">
        <v>0</v>
      </c>
      <c r="M255" t="s">
        <v>238</v>
      </c>
    </row>
    <row r="256" spans="1:20" x14ac:dyDescent="0.35">
      <c r="A256" t="s">
        <v>236</v>
      </c>
      <c r="B256" t="s">
        <v>237</v>
      </c>
      <c r="C256" t="s">
        <v>5</v>
      </c>
      <c r="D256" t="s">
        <v>6</v>
      </c>
      <c r="E256" t="s">
        <v>14</v>
      </c>
      <c r="F256" t="s">
        <v>15</v>
      </c>
      <c r="G256" s="4">
        <v>1451</v>
      </c>
      <c r="H256" s="4">
        <v>808</v>
      </c>
      <c r="I256" s="4">
        <v>1000</v>
      </c>
      <c r="J256" s="4">
        <v>1363</v>
      </c>
      <c r="K256" s="48">
        <f t="shared" si="27"/>
        <v>-451</v>
      </c>
      <c r="L256" s="5">
        <v>1500</v>
      </c>
    </row>
    <row r="257" spans="1:20" x14ac:dyDescent="0.35">
      <c r="A257" t="s">
        <v>236</v>
      </c>
      <c r="B257" t="s">
        <v>237</v>
      </c>
      <c r="C257" t="s">
        <v>5</v>
      </c>
      <c r="D257" t="s">
        <v>6</v>
      </c>
      <c r="E257" t="s">
        <v>26</v>
      </c>
      <c r="F257" t="s">
        <v>27</v>
      </c>
      <c r="G257" s="4">
        <v>2848</v>
      </c>
      <c r="H257" s="4">
        <v>1625</v>
      </c>
      <c r="I257" s="4">
        <v>2000</v>
      </c>
      <c r="J257" s="4">
        <v>1590</v>
      </c>
      <c r="K257" s="48">
        <f t="shared" si="27"/>
        <v>-848</v>
      </c>
      <c r="L257" s="5">
        <v>2000</v>
      </c>
    </row>
    <row r="258" spans="1:20" x14ac:dyDescent="0.35">
      <c r="A258" t="s">
        <v>236</v>
      </c>
      <c r="B258" t="s">
        <v>237</v>
      </c>
      <c r="C258" t="s">
        <v>5</v>
      </c>
      <c r="D258" t="s">
        <v>6</v>
      </c>
      <c r="E258" t="s">
        <v>28</v>
      </c>
      <c r="F258" t="s">
        <v>29</v>
      </c>
      <c r="G258" s="4">
        <v>9524</v>
      </c>
      <c r="H258" s="4">
        <v>1217</v>
      </c>
      <c r="I258" s="4">
        <v>1500</v>
      </c>
      <c r="J258" s="4">
        <v>236</v>
      </c>
      <c r="K258" s="48">
        <f t="shared" si="27"/>
        <v>-8024</v>
      </c>
      <c r="L258" s="5">
        <v>1500</v>
      </c>
    </row>
    <row r="259" spans="1:20" x14ac:dyDescent="0.35">
      <c r="A259" t="s">
        <v>236</v>
      </c>
      <c r="B259" t="s">
        <v>237</v>
      </c>
      <c r="C259" t="s">
        <v>5</v>
      </c>
      <c r="D259" t="s">
        <v>6</v>
      </c>
      <c r="E259" t="s">
        <v>191</v>
      </c>
      <c r="F259" t="s">
        <v>192</v>
      </c>
      <c r="G259" s="4">
        <v>18249</v>
      </c>
      <c r="H259" s="4">
        <v>2851</v>
      </c>
      <c r="I259" s="4">
        <v>3500</v>
      </c>
      <c r="J259" s="4">
        <v>3500</v>
      </c>
      <c r="K259" s="48">
        <f t="shared" si="27"/>
        <v>-14749</v>
      </c>
      <c r="L259" s="5">
        <v>10000</v>
      </c>
    </row>
    <row r="260" spans="1:20" x14ac:dyDescent="0.35">
      <c r="A260" t="s">
        <v>236</v>
      </c>
      <c r="B260" t="s">
        <v>237</v>
      </c>
      <c r="C260" t="s">
        <v>107</v>
      </c>
      <c r="D260" t="s">
        <v>108</v>
      </c>
      <c r="E260" t="s">
        <v>109</v>
      </c>
      <c r="F260" t="s">
        <v>110</v>
      </c>
      <c r="G260" s="4">
        <v>8930</v>
      </c>
      <c r="H260" s="4">
        <v>0</v>
      </c>
      <c r="I260" s="4">
        <v>0</v>
      </c>
      <c r="J260" s="4">
        <v>579</v>
      </c>
      <c r="K260" s="48">
        <f t="shared" si="27"/>
        <v>-8930</v>
      </c>
      <c r="L260" s="5">
        <v>0</v>
      </c>
    </row>
    <row r="261" spans="1:20" x14ac:dyDescent="0.35">
      <c r="K261" s="47"/>
    </row>
    <row r="262" spans="1:20" x14ac:dyDescent="0.35">
      <c r="A262" t="s">
        <v>236</v>
      </c>
      <c r="B262" t="s">
        <v>237</v>
      </c>
      <c r="C262" t="s">
        <v>118</v>
      </c>
      <c r="D262" t="s">
        <v>119</v>
      </c>
      <c r="E262" t="s">
        <v>120</v>
      </c>
      <c r="F262" t="s">
        <v>121</v>
      </c>
      <c r="G262" s="4">
        <v>-5858</v>
      </c>
      <c r="H262" s="4">
        <v>-9797</v>
      </c>
      <c r="I262" s="4">
        <v>-12000</v>
      </c>
      <c r="J262" s="4">
        <v>-5173</v>
      </c>
      <c r="K262" s="48">
        <f t="shared" si="27"/>
        <v>-6142</v>
      </c>
      <c r="L262" s="5">
        <v>-6500</v>
      </c>
    </row>
    <row r="263" spans="1:20" x14ac:dyDescent="0.35">
      <c r="A263" t="s">
        <v>236</v>
      </c>
      <c r="B263" t="s">
        <v>237</v>
      </c>
      <c r="C263" t="s">
        <v>118</v>
      </c>
      <c r="D263" t="s">
        <v>119</v>
      </c>
      <c r="E263" t="s">
        <v>123</v>
      </c>
      <c r="F263" t="s">
        <v>124</v>
      </c>
      <c r="G263" s="4">
        <v>-404</v>
      </c>
      <c r="H263" s="4">
        <v>0</v>
      </c>
      <c r="I263" s="4">
        <v>0</v>
      </c>
      <c r="J263" s="4">
        <v>0</v>
      </c>
      <c r="K263" s="48">
        <f t="shared" si="27"/>
        <v>404</v>
      </c>
      <c r="L263" s="5">
        <v>0</v>
      </c>
    </row>
    <row r="264" spans="1:20" x14ac:dyDescent="0.35">
      <c r="A264" t="s">
        <v>236</v>
      </c>
      <c r="B264" t="s">
        <v>237</v>
      </c>
      <c r="C264" t="s">
        <v>118</v>
      </c>
      <c r="D264" t="s">
        <v>119</v>
      </c>
      <c r="E264" t="s">
        <v>126</v>
      </c>
      <c r="F264" t="s">
        <v>127</v>
      </c>
      <c r="G264" s="4">
        <v>-190</v>
      </c>
      <c r="H264" s="4">
        <v>0</v>
      </c>
      <c r="I264" s="4">
        <v>0</v>
      </c>
      <c r="J264" s="4">
        <v>0</v>
      </c>
      <c r="K264" s="48">
        <f t="shared" si="27"/>
        <v>190</v>
      </c>
      <c r="L264" s="5">
        <v>0</v>
      </c>
    </row>
    <row r="265" spans="1:20" x14ac:dyDescent="0.35">
      <c r="A265" t="s">
        <v>236</v>
      </c>
      <c r="B265" t="s">
        <v>237</v>
      </c>
      <c r="C265" t="s">
        <v>118</v>
      </c>
      <c r="D265" t="s">
        <v>119</v>
      </c>
      <c r="E265" t="s">
        <v>131</v>
      </c>
      <c r="F265" t="s">
        <v>132</v>
      </c>
      <c r="G265" s="4">
        <v>-10636</v>
      </c>
      <c r="H265" s="4">
        <v>-2861</v>
      </c>
      <c r="I265" s="4">
        <v>-3500</v>
      </c>
      <c r="J265" s="4">
        <v>-2177</v>
      </c>
      <c r="K265" s="48">
        <f t="shared" si="27"/>
        <v>7136</v>
      </c>
      <c r="L265" s="5">
        <v>-15000</v>
      </c>
    </row>
    <row r="266" spans="1:20" x14ac:dyDescent="0.35">
      <c r="A266" t="s">
        <v>236</v>
      </c>
      <c r="B266" t="s">
        <v>237</v>
      </c>
      <c r="C266" t="s">
        <v>141</v>
      </c>
      <c r="D266" t="s">
        <v>142</v>
      </c>
      <c r="E266" t="s">
        <v>143</v>
      </c>
      <c r="F266" t="s">
        <v>144</v>
      </c>
      <c r="G266" s="4">
        <v>-8930</v>
      </c>
      <c r="H266" s="4">
        <v>0</v>
      </c>
      <c r="I266" s="4">
        <v>0</v>
      </c>
      <c r="J266" s="4">
        <v>-579</v>
      </c>
      <c r="K266" s="48">
        <f t="shared" si="27"/>
        <v>8930</v>
      </c>
      <c r="L266" s="5">
        <v>0</v>
      </c>
    </row>
    <row r="267" spans="1:20" x14ac:dyDescent="0.35">
      <c r="A267" t="s">
        <v>236</v>
      </c>
      <c r="B267" t="s">
        <v>237</v>
      </c>
      <c r="C267" t="s">
        <v>151</v>
      </c>
      <c r="D267" t="s">
        <v>152</v>
      </c>
      <c r="E267" t="s">
        <v>155</v>
      </c>
      <c r="F267" t="s">
        <v>156</v>
      </c>
      <c r="G267" s="4">
        <v>-5085</v>
      </c>
      <c r="H267" s="4">
        <v>-4902</v>
      </c>
      <c r="I267" s="4">
        <v>-6000</v>
      </c>
      <c r="J267" s="4">
        <v>-6112</v>
      </c>
      <c r="K267" s="48">
        <f t="shared" si="27"/>
        <v>-915</v>
      </c>
      <c r="L267" s="5">
        <v>-6000</v>
      </c>
    </row>
    <row r="268" spans="1:20" x14ac:dyDescent="0.35">
      <c r="A268" t="s">
        <v>236</v>
      </c>
      <c r="B268" t="s">
        <v>237</v>
      </c>
      <c r="C268" t="s">
        <v>151</v>
      </c>
      <c r="D268" t="s">
        <v>152</v>
      </c>
      <c r="E268" t="s">
        <v>162</v>
      </c>
      <c r="F268" t="s">
        <v>163</v>
      </c>
      <c r="G268" s="4">
        <v>0</v>
      </c>
      <c r="H268" s="4">
        <v>-1227</v>
      </c>
      <c r="I268" s="4">
        <v>-1500</v>
      </c>
      <c r="J268" s="4">
        <v>0</v>
      </c>
      <c r="K268" s="48">
        <f t="shared" si="27"/>
        <v>-1500</v>
      </c>
      <c r="L268" s="5">
        <v>0</v>
      </c>
    </row>
    <row r="269" spans="1:20" x14ac:dyDescent="0.35">
      <c r="G269" s="4"/>
      <c r="H269" s="4"/>
      <c r="I269" s="4"/>
      <c r="J269" s="4"/>
      <c r="K269" s="48"/>
      <c r="L269" s="5"/>
    </row>
    <row r="270" spans="1:20" ht="15" thickBot="1" x14ac:dyDescent="0.4">
      <c r="F270" s="7" t="s">
        <v>239</v>
      </c>
      <c r="G270" s="8">
        <f t="shared" ref="G270:L270" si="28">SUM(G255:G269)</f>
        <v>37960</v>
      </c>
      <c r="H270" s="8">
        <f t="shared" si="28"/>
        <v>-12286</v>
      </c>
      <c r="I270" s="8">
        <f t="shared" si="28"/>
        <v>-15000</v>
      </c>
      <c r="J270" s="8">
        <f t="shared" si="28"/>
        <v>-6773</v>
      </c>
      <c r="K270" s="49">
        <f t="shared" si="28"/>
        <v>-52960</v>
      </c>
      <c r="L270" s="9">
        <f t="shared" si="28"/>
        <v>-12500</v>
      </c>
      <c r="N270" s="4"/>
      <c r="O270" s="4">
        <f>+G270</f>
        <v>37960</v>
      </c>
      <c r="P270" s="4">
        <f>+H270</f>
        <v>-12286</v>
      </c>
      <c r="Q270" s="4">
        <f>+I270</f>
        <v>-15000</v>
      </c>
      <c r="R270" s="4">
        <f t="shared" ref="R270:S270" si="29">+J270</f>
        <v>-6773</v>
      </c>
      <c r="S270" s="4">
        <f t="shared" si="29"/>
        <v>-52960</v>
      </c>
      <c r="T270" s="4">
        <f>+L270</f>
        <v>-12500</v>
      </c>
    </row>
    <row r="271" spans="1:20" x14ac:dyDescent="0.35">
      <c r="G271" s="4"/>
      <c r="H271" s="4"/>
      <c r="I271" s="4"/>
      <c r="J271" s="4"/>
      <c r="K271" s="48"/>
      <c r="L271" s="5"/>
    </row>
    <row r="272" spans="1:20" x14ac:dyDescent="0.35">
      <c r="A272" s="10" t="s">
        <v>236</v>
      </c>
      <c r="B272" s="10" t="s">
        <v>237</v>
      </c>
      <c r="C272" s="10" t="s">
        <v>178</v>
      </c>
      <c r="D272" s="10" t="s">
        <v>179</v>
      </c>
      <c r="E272" s="10" t="s">
        <v>229</v>
      </c>
      <c r="F272" s="10" t="s">
        <v>230</v>
      </c>
      <c r="G272" s="6">
        <v>0</v>
      </c>
      <c r="H272" s="6">
        <v>0</v>
      </c>
      <c r="I272" s="6">
        <v>15000</v>
      </c>
      <c r="J272" s="6"/>
      <c r="K272" s="48">
        <f>+I272-G272</f>
        <v>15000</v>
      </c>
      <c r="L272" s="6">
        <v>12500</v>
      </c>
    </row>
    <row r="273" spans="1:12" x14ac:dyDescent="0.35">
      <c r="G273" s="4"/>
      <c r="H273" s="4"/>
      <c r="I273" s="4"/>
      <c r="J273" s="4"/>
      <c r="K273" s="48"/>
      <c r="L273" s="5"/>
    </row>
    <row r="274" spans="1:12" x14ac:dyDescent="0.35">
      <c r="G274" s="4"/>
      <c r="H274" s="4"/>
      <c r="I274" s="4"/>
      <c r="J274" s="4"/>
      <c r="K274" s="48"/>
      <c r="L274" s="5"/>
    </row>
    <row r="275" spans="1:12" x14ac:dyDescent="0.35">
      <c r="A275" t="s">
        <v>240</v>
      </c>
      <c r="B275" t="s">
        <v>241</v>
      </c>
      <c r="C275" t="s">
        <v>5</v>
      </c>
      <c r="D275" t="s">
        <v>6</v>
      </c>
      <c r="E275" t="s">
        <v>12</v>
      </c>
      <c r="F275" t="s">
        <v>13</v>
      </c>
      <c r="G275" s="4">
        <v>480</v>
      </c>
      <c r="H275" s="4">
        <v>568</v>
      </c>
      <c r="I275" s="4">
        <v>700</v>
      </c>
      <c r="J275" s="4">
        <v>683</v>
      </c>
      <c r="K275" s="48">
        <f t="shared" ref="K275:K287" si="30">+I275-G275</f>
        <v>220</v>
      </c>
      <c r="L275" s="5">
        <v>700</v>
      </c>
    </row>
    <row r="276" spans="1:12" x14ac:dyDescent="0.35">
      <c r="A276" t="s">
        <v>240</v>
      </c>
      <c r="B276" t="s">
        <v>241</v>
      </c>
      <c r="C276" t="s">
        <v>5</v>
      </c>
      <c r="D276" t="s">
        <v>6</v>
      </c>
      <c r="E276" t="s">
        <v>26</v>
      </c>
      <c r="F276" t="s">
        <v>27</v>
      </c>
      <c r="G276" s="4">
        <v>1988</v>
      </c>
      <c r="H276" s="4">
        <v>1217</v>
      </c>
      <c r="I276" s="4">
        <v>1500</v>
      </c>
      <c r="J276" s="4">
        <v>1417</v>
      </c>
      <c r="K276" s="48">
        <f t="shared" si="30"/>
        <v>-488</v>
      </c>
      <c r="L276" s="5">
        <v>2000</v>
      </c>
    </row>
    <row r="277" spans="1:12" x14ac:dyDescent="0.35">
      <c r="A277" t="s">
        <v>240</v>
      </c>
      <c r="B277" t="s">
        <v>241</v>
      </c>
      <c r="C277" t="s">
        <v>5</v>
      </c>
      <c r="D277" t="s">
        <v>6</v>
      </c>
      <c r="E277" t="s">
        <v>191</v>
      </c>
      <c r="F277" t="s">
        <v>192</v>
      </c>
      <c r="G277" s="4">
        <v>0</v>
      </c>
      <c r="H277" s="4">
        <v>6527</v>
      </c>
      <c r="I277" s="4">
        <v>1000</v>
      </c>
      <c r="J277" s="4">
        <v>0</v>
      </c>
      <c r="K277" s="48">
        <f t="shared" si="30"/>
        <v>1000</v>
      </c>
      <c r="L277" s="5">
        <v>0</v>
      </c>
    </row>
    <row r="278" spans="1:12" x14ac:dyDescent="0.35">
      <c r="A278" t="s">
        <v>240</v>
      </c>
      <c r="B278" t="s">
        <v>241</v>
      </c>
      <c r="C278" t="s">
        <v>5</v>
      </c>
      <c r="D278" t="s">
        <v>6</v>
      </c>
      <c r="E278" t="s">
        <v>36</v>
      </c>
      <c r="F278" t="s">
        <v>37</v>
      </c>
      <c r="G278" s="4">
        <v>0</v>
      </c>
      <c r="H278" s="4">
        <v>1625</v>
      </c>
      <c r="I278" s="4">
        <v>1000</v>
      </c>
      <c r="J278" s="4">
        <v>0</v>
      </c>
      <c r="K278" s="48">
        <f t="shared" si="30"/>
        <v>1000</v>
      </c>
      <c r="L278" s="5">
        <v>0</v>
      </c>
    </row>
    <row r="279" spans="1:12" x14ac:dyDescent="0.35">
      <c r="A279" t="s">
        <v>240</v>
      </c>
      <c r="B279" t="s">
        <v>241</v>
      </c>
      <c r="C279" t="s">
        <v>5</v>
      </c>
      <c r="D279" t="s">
        <v>6</v>
      </c>
      <c r="E279" t="s">
        <v>44</v>
      </c>
      <c r="F279" t="s">
        <v>45</v>
      </c>
      <c r="G279" s="4">
        <v>0</v>
      </c>
      <c r="H279" s="4">
        <v>808</v>
      </c>
      <c r="I279" s="4">
        <v>0</v>
      </c>
      <c r="J279" s="4">
        <v>0</v>
      </c>
      <c r="K279" s="48">
        <f t="shared" si="30"/>
        <v>0</v>
      </c>
      <c r="L279" s="5">
        <v>0</v>
      </c>
    </row>
    <row r="280" spans="1:12" x14ac:dyDescent="0.35">
      <c r="A280" t="s">
        <v>240</v>
      </c>
      <c r="B280" t="s">
        <v>241</v>
      </c>
      <c r="C280" t="s">
        <v>5</v>
      </c>
      <c r="D280" t="s">
        <v>6</v>
      </c>
      <c r="E280" t="s">
        <v>50</v>
      </c>
      <c r="F280" t="s">
        <v>51</v>
      </c>
      <c r="G280" s="4">
        <v>0</v>
      </c>
      <c r="H280" s="4">
        <v>2034</v>
      </c>
      <c r="I280" s="4">
        <v>0</v>
      </c>
      <c r="J280" s="4">
        <v>0</v>
      </c>
      <c r="K280" s="48">
        <f t="shared" si="30"/>
        <v>0</v>
      </c>
      <c r="L280" s="5">
        <v>0</v>
      </c>
    </row>
    <row r="281" spans="1:12" x14ac:dyDescent="0.35">
      <c r="A281" t="s">
        <v>240</v>
      </c>
      <c r="B281" t="s">
        <v>241</v>
      </c>
      <c r="C281" t="s">
        <v>5</v>
      </c>
      <c r="D281" t="s">
        <v>6</v>
      </c>
      <c r="E281" t="s">
        <v>52</v>
      </c>
      <c r="F281" t="s">
        <v>53</v>
      </c>
      <c r="G281" s="4">
        <v>0</v>
      </c>
      <c r="H281" s="4">
        <v>1217</v>
      </c>
      <c r="I281" s="4">
        <v>0</v>
      </c>
      <c r="J281" s="4">
        <v>0</v>
      </c>
      <c r="K281" s="48">
        <f t="shared" si="30"/>
        <v>0</v>
      </c>
      <c r="L281" s="5">
        <v>0</v>
      </c>
    </row>
    <row r="282" spans="1:12" x14ac:dyDescent="0.35">
      <c r="A282" t="s">
        <v>240</v>
      </c>
      <c r="B282" t="s">
        <v>241</v>
      </c>
      <c r="C282" t="s">
        <v>107</v>
      </c>
      <c r="D282" t="s">
        <v>108</v>
      </c>
      <c r="E282" t="s">
        <v>109</v>
      </c>
      <c r="F282" t="s">
        <v>110</v>
      </c>
      <c r="G282" s="4">
        <v>120</v>
      </c>
      <c r="H282" s="4">
        <v>0</v>
      </c>
      <c r="I282" s="4">
        <v>0</v>
      </c>
      <c r="J282" s="4">
        <v>383</v>
      </c>
      <c r="K282" s="48">
        <f t="shared" si="30"/>
        <v>-120</v>
      </c>
      <c r="L282" s="5">
        <v>0</v>
      </c>
    </row>
    <row r="283" spans="1:12" x14ac:dyDescent="0.35">
      <c r="G283" s="4"/>
      <c r="H283" s="4"/>
      <c r="I283" s="4"/>
      <c r="J283" s="4"/>
      <c r="K283" s="48"/>
      <c r="L283" s="5"/>
    </row>
    <row r="284" spans="1:12" x14ac:dyDescent="0.35">
      <c r="A284" t="s">
        <v>240</v>
      </c>
      <c r="B284" t="s">
        <v>241</v>
      </c>
      <c r="C284" t="s">
        <v>118</v>
      </c>
      <c r="D284" t="s">
        <v>119</v>
      </c>
      <c r="E284" t="s">
        <v>126</v>
      </c>
      <c r="F284" t="s">
        <v>127</v>
      </c>
      <c r="G284" s="4">
        <v>-7570</v>
      </c>
      <c r="H284" s="4">
        <v>-12246</v>
      </c>
      <c r="I284" s="4">
        <v>-15000</v>
      </c>
      <c r="J284" s="4">
        <v>-13720</v>
      </c>
      <c r="K284" s="48">
        <f t="shared" si="30"/>
        <v>-7430</v>
      </c>
      <c r="L284" s="5">
        <v>-15000</v>
      </c>
    </row>
    <row r="285" spans="1:12" x14ac:dyDescent="0.35">
      <c r="A285" t="s">
        <v>240</v>
      </c>
      <c r="B285" t="s">
        <v>241</v>
      </c>
      <c r="C285" t="s">
        <v>118</v>
      </c>
      <c r="D285" t="s">
        <v>119</v>
      </c>
      <c r="E285" t="s">
        <v>129</v>
      </c>
      <c r="F285" t="s">
        <v>130</v>
      </c>
      <c r="G285" s="4">
        <v>-7820</v>
      </c>
      <c r="H285" s="4">
        <v>0</v>
      </c>
      <c r="I285" s="4"/>
      <c r="J285" s="4">
        <v>-24100</v>
      </c>
      <c r="K285" s="48">
        <f t="shared" si="30"/>
        <v>7820</v>
      </c>
      <c r="L285" s="5">
        <v>0</v>
      </c>
    </row>
    <row r="286" spans="1:12" x14ac:dyDescent="0.35">
      <c r="A286" t="s">
        <v>240</v>
      </c>
      <c r="B286" t="s">
        <v>241</v>
      </c>
      <c r="C286" t="s">
        <v>141</v>
      </c>
      <c r="D286" t="s">
        <v>142</v>
      </c>
      <c r="E286" t="s">
        <v>143</v>
      </c>
      <c r="F286" t="s">
        <v>144</v>
      </c>
      <c r="G286" s="4">
        <v>-120</v>
      </c>
      <c r="H286" s="4">
        <v>0</v>
      </c>
      <c r="I286" s="4">
        <v>0</v>
      </c>
      <c r="J286" s="4">
        <v>-383</v>
      </c>
      <c r="K286" s="48">
        <f t="shared" si="30"/>
        <v>120</v>
      </c>
      <c r="L286" s="5">
        <v>0</v>
      </c>
    </row>
    <row r="287" spans="1:12" x14ac:dyDescent="0.35">
      <c r="A287" t="s">
        <v>240</v>
      </c>
      <c r="B287" t="s">
        <v>241</v>
      </c>
      <c r="C287" t="s">
        <v>151</v>
      </c>
      <c r="D287" t="s">
        <v>152</v>
      </c>
      <c r="E287" t="s">
        <v>164</v>
      </c>
      <c r="F287" t="s">
        <v>165</v>
      </c>
      <c r="G287" s="4">
        <v>-10000</v>
      </c>
      <c r="H287" s="4">
        <v>0</v>
      </c>
      <c r="I287" s="4">
        <v>0</v>
      </c>
      <c r="J287" s="4">
        <v>0</v>
      </c>
      <c r="K287" s="48">
        <f t="shared" si="30"/>
        <v>10000</v>
      </c>
      <c r="L287" s="5">
        <v>-10000</v>
      </c>
    </row>
    <row r="288" spans="1:12" x14ac:dyDescent="0.35">
      <c r="G288" s="4"/>
      <c r="H288" s="4"/>
      <c r="I288" s="4"/>
      <c r="J288" s="4"/>
      <c r="K288" s="48"/>
      <c r="L288" s="5"/>
    </row>
    <row r="289" spans="1:20" ht="15" thickBot="1" x14ac:dyDescent="0.4">
      <c r="F289" s="7" t="s">
        <v>242</v>
      </c>
      <c r="G289" s="8">
        <f t="shared" ref="G289:L289" si="31">SUM(G275:G288)</f>
        <v>-22922</v>
      </c>
      <c r="H289" s="8">
        <f>SUM(H275:H288)</f>
        <v>1750</v>
      </c>
      <c r="I289" s="8">
        <f t="shared" si="31"/>
        <v>-10800</v>
      </c>
      <c r="J289" s="8">
        <f t="shared" si="31"/>
        <v>-35720</v>
      </c>
      <c r="K289" s="49">
        <f t="shared" si="31"/>
        <v>12122</v>
      </c>
      <c r="L289" s="9">
        <f t="shared" si="31"/>
        <v>-22300</v>
      </c>
      <c r="N289" s="4"/>
      <c r="O289" s="4">
        <f>+G289</f>
        <v>-22922</v>
      </c>
      <c r="P289" s="4">
        <f>+H289</f>
        <v>1750</v>
      </c>
      <c r="Q289" s="4">
        <f>+I289</f>
        <v>-10800</v>
      </c>
      <c r="R289" s="4">
        <f t="shared" ref="R289:S289" si="32">+J289</f>
        <v>-35720</v>
      </c>
      <c r="S289" s="4">
        <f t="shared" si="32"/>
        <v>12122</v>
      </c>
      <c r="T289" s="4">
        <f>+L289</f>
        <v>-22300</v>
      </c>
    </row>
    <row r="290" spans="1:20" x14ac:dyDescent="0.35">
      <c r="G290" s="4"/>
      <c r="H290" s="4"/>
      <c r="I290" s="4"/>
      <c r="J290" s="4"/>
      <c r="K290" s="48"/>
      <c r="L290" s="5"/>
    </row>
    <row r="291" spans="1:20" s="10" customFormat="1" x14ac:dyDescent="0.35">
      <c r="A291" s="10" t="s">
        <v>240</v>
      </c>
      <c r="B291" s="10" t="s">
        <v>241</v>
      </c>
      <c r="C291" s="10" t="s">
        <v>178</v>
      </c>
      <c r="D291" s="10" t="s">
        <v>179</v>
      </c>
      <c r="E291" s="10" t="s">
        <v>180</v>
      </c>
      <c r="F291" s="10" t="s">
        <v>181</v>
      </c>
      <c r="G291" s="6">
        <v>0</v>
      </c>
      <c r="H291" s="6">
        <v>0</v>
      </c>
      <c r="I291" s="6">
        <v>10800</v>
      </c>
      <c r="J291" s="6"/>
      <c r="K291" s="48">
        <f>+I291-G291</f>
        <v>10800</v>
      </c>
      <c r="L291" s="6">
        <v>22300</v>
      </c>
    </row>
    <row r="292" spans="1:20" x14ac:dyDescent="0.35">
      <c r="G292" s="4"/>
      <c r="H292" s="4"/>
      <c r="I292" s="4"/>
      <c r="J292" s="4"/>
      <c r="K292" s="48"/>
      <c r="L292" s="5"/>
    </row>
    <row r="293" spans="1:20" x14ac:dyDescent="0.35">
      <c r="G293" s="4"/>
      <c r="H293" s="4"/>
      <c r="I293" s="4"/>
      <c r="J293" s="4"/>
      <c r="K293" s="48"/>
      <c r="L293" s="5"/>
    </row>
    <row r="294" spans="1:20" x14ac:dyDescent="0.35">
      <c r="A294" t="s">
        <v>243</v>
      </c>
      <c r="B294" t="s">
        <v>244</v>
      </c>
      <c r="C294" t="s">
        <v>5</v>
      </c>
      <c r="D294" t="s">
        <v>6</v>
      </c>
      <c r="E294" t="s">
        <v>7</v>
      </c>
      <c r="F294" t="s">
        <v>6</v>
      </c>
      <c r="G294" s="4">
        <v>1864</v>
      </c>
      <c r="H294" s="4">
        <v>1217</v>
      </c>
      <c r="I294" s="4">
        <v>1500</v>
      </c>
      <c r="J294" s="4">
        <v>2000</v>
      </c>
      <c r="K294" s="48">
        <f t="shared" ref="K294:K313" si="33">+I294-G294</f>
        <v>-364</v>
      </c>
      <c r="L294" s="5">
        <v>1500</v>
      </c>
    </row>
    <row r="295" spans="1:20" x14ac:dyDescent="0.35">
      <c r="A295" t="s">
        <v>243</v>
      </c>
      <c r="B295" t="s">
        <v>244</v>
      </c>
      <c r="C295" t="s">
        <v>5</v>
      </c>
      <c r="D295" t="s">
        <v>6</v>
      </c>
      <c r="E295" t="s">
        <v>14</v>
      </c>
      <c r="F295" t="s">
        <v>15</v>
      </c>
      <c r="G295" s="4">
        <v>0</v>
      </c>
      <c r="H295" s="4">
        <v>1217</v>
      </c>
      <c r="I295" s="4">
        <v>1500</v>
      </c>
      <c r="J295" s="4">
        <v>500</v>
      </c>
      <c r="K295" s="48">
        <f t="shared" si="33"/>
        <v>1500</v>
      </c>
      <c r="L295" s="5">
        <v>1500</v>
      </c>
    </row>
    <row r="296" spans="1:20" x14ac:dyDescent="0.35">
      <c r="A296" t="s">
        <v>243</v>
      </c>
      <c r="B296" t="s">
        <v>244</v>
      </c>
      <c r="C296" t="s">
        <v>5</v>
      </c>
      <c r="D296" t="s">
        <v>6</v>
      </c>
      <c r="E296" t="s">
        <v>26</v>
      </c>
      <c r="F296" t="s">
        <v>27</v>
      </c>
      <c r="G296" s="4">
        <v>22406</v>
      </c>
      <c r="H296" s="4">
        <v>28564</v>
      </c>
      <c r="I296" s="4">
        <v>35000</v>
      </c>
      <c r="J296" s="4">
        <v>35000</v>
      </c>
      <c r="K296" s="48">
        <f t="shared" si="33"/>
        <v>12594</v>
      </c>
      <c r="L296" s="5">
        <v>30000</v>
      </c>
    </row>
    <row r="297" spans="1:20" x14ac:dyDescent="0.35">
      <c r="A297" t="s">
        <v>243</v>
      </c>
      <c r="B297" t="s">
        <v>244</v>
      </c>
      <c r="C297" t="s">
        <v>5</v>
      </c>
      <c r="D297" t="s">
        <v>6</v>
      </c>
      <c r="E297" t="s">
        <v>28</v>
      </c>
      <c r="F297" t="s">
        <v>29</v>
      </c>
      <c r="G297" s="4">
        <v>28745</v>
      </c>
      <c r="H297" s="4">
        <v>4078</v>
      </c>
      <c r="I297" s="4">
        <v>5000</v>
      </c>
      <c r="J297" s="4">
        <v>3500</v>
      </c>
      <c r="K297" s="48">
        <f t="shared" si="33"/>
        <v>-23745</v>
      </c>
      <c r="L297" s="5">
        <v>20000</v>
      </c>
    </row>
    <row r="298" spans="1:20" x14ac:dyDescent="0.35">
      <c r="A298" t="s">
        <v>243</v>
      </c>
      <c r="B298" t="s">
        <v>244</v>
      </c>
      <c r="C298" t="s">
        <v>5</v>
      </c>
      <c r="D298" t="s">
        <v>6</v>
      </c>
      <c r="E298" t="s">
        <v>32</v>
      </c>
      <c r="F298" t="s">
        <v>33</v>
      </c>
      <c r="G298" s="4">
        <v>3029</v>
      </c>
      <c r="H298" s="4">
        <v>1625</v>
      </c>
      <c r="I298" s="4">
        <v>2000</v>
      </c>
      <c r="J298" s="4">
        <v>1500</v>
      </c>
      <c r="K298" s="48">
        <f t="shared" si="33"/>
        <v>-1029</v>
      </c>
      <c r="L298" s="5">
        <v>2000</v>
      </c>
    </row>
    <row r="299" spans="1:20" x14ac:dyDescent="0.35">
      <c r="A299" t="s">
        <v>243</v>
      </c>
      <c r="B299" t="s">
        <v>244</v>
      </c>
      <c r="C299" t="s">
        <v>5</v>
      </c>
      <c r="D299" t="s">
        <v>6</v>
      </c>
      <c r="E299" t="s">
        <v>34</v>
      </c>
      <c r="F299" t="s">
        <v>35</v>
      </c>
      <c r="G299" s="4">
        <v>7853</v>
      </c>
      <c r="H299" s="4">
        <v>0</v>
      </c>
      <c r="I299" s="4">
        <v>0</v>
      </c>
      <c r="J299" s="4">
        <v>0</v>
      </c>
      <c r="K299" s="48">
        <f t="shared" si="33"/>
        <v>-7853</v>
      </c>
      <c r="L299" s="5">
        <v>0</v>
      </c>
    </row>
    <row r="300" spans="1:20" x14ac:dyDescent="0.35">
      <c r="A300" t="s">
        <v>243</v>
      </c>
      <c r="B300" t="s">
        <v>244</v>
      </c>
      <c r="C300" t="s">
        <v>5</v>
      </c>
      <c r="D300" t="s">
        <v>6</v>
      </c>
      <c r="E300" t="s">
        <v>191</v>
      </c>
      <c r="F300" t="s">
        <v>192</v>
      </c>
      <c r="G300" s="4">
        <v>8432</v>
      </c>
      <c r="H300" s="4">
        <v>12240</v>
      </c>
      <c r="I300" s="4">
        <v>15000</v>
      </c>
      <c r="J300" s="4">
        <v>15000</v>
      </c>
      <c r="K300" s="48">
        <f t="shared" si="33"/>
        <v>6568</v>
      </c>
      <c r="L300" s="5">
        <v>10000</v>
      </c>
    </row>
    <row r="301" spans="1:20" x14ac:dyDescent="0.35">
      <c r="A301" t="s">
        <v>243</v>
      </c>
      <c r="B301" t="s">
        <v>244</v>
      </c>
      <c r="C301" t="s">
        <v>5</v>
      </c>
      <c r="D301" t="s">
        <v>6</v>
      </c>
      <c r="E301" t="s">
        <v>62</v>
      </c>
      <c r="F301" t="s">
        <v>63</v>
      </c>
      <c r="G301" s="4">
        <v>19212</v>
      </c>
      <c r="H301" s="4">
        <v>81620</v>
      </c>
      <c r="I301" s="4">
        <v>100000</v>
      </c>
      <c r="J301" s="4">
        <v>40000</v>
      </c>
      <c r="K301" s="48">
        <f t="shared" si="33"/>
        <v>80788</v>
      </c>
      <c r="L301" s="5">
        <v>50000</v>
      </c>
      <c r="M301" t="s">
        <v>245</v>
      </c>
    </row>
    <row r="302" spans="1:20" x14ac:dyDescent="0.35">
      <c r="A302" t="s">
        <v>243</v>
      </c>
      <c r="B302" t="s">
        <v>244</v>
      </c>
      <c r="C302" t="s">
        <v>5</v>
      </c>
      <c r="D302" t="s">
        <v>6</v>
      </c>
      <c r="E302" t="s">
        <v>205</v>
      </c>
      <c r="F302" t="s">
        <v>206</v>
      </c>
      <c r="G302" s="4">
        <v>36427</v>
      </c>
      <c r="H302" s="4">
        <v>40810</v>
      </c>
      <c r="I302" s="4">
        <v>50000</v>
      </c>
      <c r="J302" s="4">
        <v>60000</v>
      </c>
      <c r="K302" s="48">
        <f t="shared" si="33"/>
        <v>13573</v>
      </c>
      <c r="L302" s="5">
        <v>30000</v>
      </c>
    </row>
    <row r="303" spans="1:20" x14ac:dyDescent="0.35">
      <c r="A303" t="s">
        <v>243</v>
      </c>
      <c r="B303" t="s">
        <v>244</v>
      </c>
      <c r="C303" t="s">
        <v>5</v>
      </c>
      <c r="D303" t="s">
        <v>6</v>
      </c>
      <c r="E303" t="s">
        <v>67</v>
      </c>
      <c r="F303" t="s">
        <v>68</v>
      </c>
      <c r="G303" s="4">
        <v>6050</v>
      </c>
      <c r="H303" s="4">
        <v>0</v>
      </c>
      <c r="I303" s="4">
        <v>0</v>
      </c>
      <c r="J303" s="4">
        <v>1600</v>
      </c>
      <c r="K303" s="48">
        <f t="shared" si="33"/>
        <v>-6050</v>
      </c>
      <c r="L303" s="5">
        <v>0</v>
      </c>
    </row>
    <row r="304" spans="1:20" x14ac:dyDescent="0.35">
      <c r="A304" t="s">
        <v>243</v>
      </c>
      <c r="B304" t="s">
        <v>244</v>
      </c>
      <c r="C304" t="s">
        <v>5</v>
      </c>
      <c r="D304" t="s">
        <v>6</v>
      </c>
      <c r="E304" t="s">
        <v>74</v>
      </c>
      <c r="F304" t="s">
        <v>75</v>
      </c>
      <c r="G304" s="4">
        <v>0</v>
      </c>
      <c r="H304" s="4">
        <v>399</v>
      </c>
      <c r="I304" s="4">
        <v>500</v>
      </c>
      <c r="J304" s="4">
        <v>300</v>
      </c>
      <c r="K304" s="48">
        <f t="shared" si="33"/>
        <v>500</v>
      </c>
      <c r="L304" s="5">
        <v>500</v>
      </c>
    </row>
    <row r="305" spans="1:20" x14ac:dyDescent="0.35">
      <c r="A305" t="s">
        <v>243</v>
      </c>
      <c r="B305" t="s">
        <v>244</v>
      </c>
      <c r="C305" t="s">
        <v>80</v>
      </c>
      <c r="D305" t="s">
        <v>81</v>
      </c>
      <c r="E305" t="s">
        <v>82</v>
      </c>
      <c r="F305" t="s">
        <v>83</v>
      </c>
      <c r="G305" s="4">
        <v>58674</v>
      </c>
      <c r="H305" s="4">
        <v>8162</v>
      </c>
      <c r="I305" s="4">
        <v>10000</v>
      </c>
      <c r="J305" s="4">
        <v>5000</v>
      </c>
      <c r="K305" s="48">
        <f t="shared" si="33"/>
        <v>-48674</v>
      </c>
      <c r="L305" s="5">
        <v>4000</v>
      </c>
      <c r="M305" t="s">
        <v>246</v>
      </c>
    </row>
    <row r="306" spans="1:20" x14ac:dyDescent="0.35">
      <c r="A306" t="s">
        <v>243</v>
      </c>
      <c r="B306" t="s">
        <v>244</v>
      </c>
      <c r="C306" t="s">
        <v>80</v>
      </c>
      <c r="D306" t="s">
        <v>81</v>
      </c>
      <c r="E306" t="s">
        <v>86</v>
      </c>
      <c r="F306" t="s">
        <v>87</v>
      </c>
      <c r="G306" s="4">
        <v>0</v>
      </c>
      <c r="H306" s="4">
        <v>8162</v>
      </c>
      <c r="I306" s="4">
        <v>10000</v>
      </c>
      <c r="J306" s="4">
        <v>0</v>
      </c>
      <c r="K306" s="48">
        <f t="shared" si="33"/>
        <v>10000</v>
      </c>
      <c r="L306" s="5">
        <v>2000</v>
      </c>
    </row>
    <row r="307" spans="1:20" x14ac:dyDescent="0.35">
      <c r="A307" t="s">
        <v>243</v>
      </c>
      <c r="B307" t="s">
        <v>244</v>
      </c>
      <c r="C307" t="s">
        <v>107</v>
      </c>
      <c r="D307" t="s">
        <v>108</v>
      </c>
      <c r="E307" t="s">
        <v>109</v>
      </c>
      <c r="F307" t="s">
        <v>110</v>
      </c>
      <c r="G307" s="4">
        <v>20116</v>
      </c>
      <c r="H307" s="4">
        <v>0</v>
      </c>
      <c r="I307" s="4">
        <v>0</v>
      </c>
      <c r="J307" s="4">
        <v>0</v>
      </c>
      <c r="K307" s="48">
        <f t="shared" si="33"/>
        <v>-20116</v>
      </c>
      <c r="L307" s="5">
        <v>0</v>
      </c>
    </row>
    <row r="308" spans="1:20" x14ac:dyDescent="0.35">
      <c r="G308" s="4"/>
      <c r="H308" s="4"/>
      <c r="I308" s="4"/>
      <c r="J308" s="4"/>
      <c r="K308" s="48"/>
      <c r="L308" s="5"/>
    </row>
    <row r="309" spans="1:20" x14ac:dyDescent="0.35">
      <c r="A309" t="s">
        <v>243</v>
      </c>
      <c r="B309" t="s">
        <v>244</v>
      </c>
      <c r="C309" t="s">
        <v>118</v>
      </c>
      <c r="D309" t="s">
        <v>119</v>
      </c>
      <c r="E309" t="s">
        <v>120</v>
      </c>
      <c r="F309" t="s">
        <v>121</v>
      </c>
      <c r="G309" s="4">
        <v>-51448</v>
      </c>
      <c r="H309" s="4">
        <v>-81620</v>
      </c>
      <c r="I309" s="4">
        <v>-100000</v>
      </c>
      <c r="J309" s="4">
        <v>-150000</v>
      </c>
      <c r="K309" s="48">
        <f t="shared" si="33"/>
        <v>-48552</v>
      </c>
      <c r="L309" s="5">
        <v>-60000</v>
      </c>
    </row>
    <row r="310" spans="1:20" x14ac:dyDescent="0.35">
      <c r="A310" t="s">
        <v>243</v>
      </c>
      <c r="B310" t="s">
        <v>244</v>
      </c>
      <c r="C310" t="s">
        <v>118</v>
      </c>
      <c r="D310" t="s">
        <v>119</v>
      </c>
      <c r="E310" t="s">
        <v>126</v>
      </c>
      <c r="F310" t="s">
        <v>127</v>
      </c>
      <c r="G310" s="4">
        <v>-47069</v>
      </c>
      <c r="H310" s="4">
        <v>-122430</v>
      </c>
      <c r="I310" s="4">
        <v>-150000</v>
      </c>
      <c r="J310" s="4">
        <v>0</v>
      </c>
      <c r="K310" s="48">
        <f t="shared" si="33"/>
        <v>-102931</v>
      </c>
      <c r="L310" s="5">
        <v>-65000</v>
      </c>
    </row>
    <row r="311" spans="1:20" x14ac:dyDescent="0.35">
      <c r="A311" t="s">
        <v>243</v>
      </c>
      <c r="B311" t="s">
        <v>244</v>
      </c>
      <c r="C311" t="s">
        <v>118</v>
      </c>
      <c r="D311" t="s">
        <v>119</v>
      </c>
      <c r="E311" t="s">
        <v>131</v>
      </c>
      <c r="F311" t="s">
        <v>132</v>
      </c>
      <c r="G311" s="4">
        <v>-4725</v>
      </c>
      <c r="H311" s="4">
        <v>-16324</v>
      </c>
      <c r="I311" s="4">
        <v>-20000</v>
      </c>
      <c r="J311" s="4">
        <v>-20000</v>
      </c>
      <c r="K311" s="48">
        <f t="shared" si="33"/>
        <v>-15275</v>
      </c>
      <c r="L311" s="5">
        <v>-15000</v>
      </c>
    </row>
    <row r="312" spans="1:20" x14ac:dyDescent="0.35">
      <c r="A312" t="s">
        <v>243</v>
      </c>
      <c r="B312" t="s">
        <v>244</v>
      </c>
      <c r="C312" t="s">
        <v>141</v>
      </c>
      <c r="D312" t="s">
        <v>142</v>
      </c>
      <c r="E312" t="s">
        <v>143</v>
      </c>
      <c r="F312" t="s">
        <v>144</v>
      </c>
      <c r="G312" s="4">
        <v>-20116</v>
      </c>
      <c r="H312" s="4">
        <v>0</v>
      </c>
      <c r="I312" s="4">
        <v>0</v>
      </c>
      <c r="J312" s="4">
        <v>0</v>
      </c>
      <c r="K312" s="48">
        <f t="shared" si="33"/>
        <v>20116</v>
      </c>
      <c r="L312" s="5">
        <v>0</v>
      </c>
    </row>
    <row r="313" spans="1:20" x14ac:dyDescent="0.35">
      <c r="A313" t="s">
        <v>243</v>
      </c>
      <c r="B313" t="s">
        <v>244</v>
      </c>
      <c r="C313" t="s">
        <v>151</v>
      </c>
      <c r="D313" t="s">
        <v>152</v>
      </c>
      <c r="E313" t="s">
        <v>164</v>
      </c>
      <c r="F313" t="s">
        <v>165</v>
      </c>
      <c r="G313" s="4">
        <v>-22000</v>
      </c>
      <c r="H313" s="4">
        <v>-8162</v>
      </c>
      <c r="I313" s="4">
        <v>-10000</v>
      </c>
      <c r="J313" s="4">
        <v>-10000</v>
      </c>
      <c r="K313" s="48">
        <f t="shared" si="33"/>
        <v>12000</v>
      </c>
      <c r="L313" s="5">
        <v>-15000</v>
      </c>
      <c r="M313" t="s">
        <v>247</v>
      </c>
    </row>
    <row r="314" spans="1:20" x14ac:dyDescent="0.35">
      <c r="G314" s="4"/>
      <c r="H314" s="4"/>
      <c r="I314" s="4"/>
      <c r="J314" s="4"/>
      <c r="K314" s="48"/>
      <c r="L314" s="5"/>
    </row>
    <row r="315" spans="1:20" ht="15" thickBot="1" x14ac:dyDescent="0.4">
      <c r="F315" s="7" t="s">
        <v>248</v>
      </c>
      <c r="G315" s="8">
        <f t="shared" ref="G315:L315" si="34">SUM(G294:G314)</f>
        <v>67450</v>
      </c>
      <c r="H315" s="8">
        <f t="shared" si="34"/>
        <v>-40442</v>
      </c>
      <c r="I315" s="8">
        <f t="shared" si="34"/>
        <v>-49500</v>
      </c>
      <c r="J315" s="8">
        <f t="shared" si="34"/>
        <v>-15600</v>
      </c>
      <c r="K315" s="49">
        <f t="shared" si="34"/>
        <v>-116950</v>
      </c>
      <c r="L315" s="9">
        <f t="shared" si="34"/>
        <v>-3500</v>
      </c>
      <c r="N315" s="4"/>
      <c r="O315" s="4">
        <f>+G315</f>
        <v>67450</v>
      </c>
      <c r="P315" s="4">
        <f>+H315</f>
        <v>-40442</v>
      </c>
      <c r="Q315" s="4">
        <f>+I315</f>
        <v>-49500</v>
      </c>
      <c r="R315" s="4">
        <f t="shared" ref="R315:S315" si="35">+J315</f>
        <v>-15600</v>
      </c>
      <c r="S315" s="4">
        <f t="shared" si="35"/>
        <v>-116950</v>
      </c>
      <c r="T315" s="4">
        <f>+L315</f>
        <v>-3500</v>
      </c>
    </row>
    <row r="316" spans="1:20" x14ac:dyDescent="0.35">
      <c r="G316" s="4"/>
      <c r="H316" s="4"/>
      <c r="I316" s="4"/>
      <c r="J316" s="4"/>
      <c r="K316" s="48"/>
      <c r="L316" s="5"/>
    </row>
    <row r="317" spans="1:20" x14ac:dyDescent="0.35">
      <c r="A317" s="10" t="s">
        <v>243</v>
      </c>
      <c r="B317" s="10" t="s">
        <v>244</v>
      </c>
      <c r="C317" s="10" t="s">
        <v>178</v>
      </c>
      <c r="D317" s="10" t="s">
        <v>179</v>
      </c>
      <c r="E317" s="10" t="s">
        <v>229</v>
      </c>
      <c r="F317" s="10" t="s">
        <v>230</v>
      </c>
      <c r="G317" s="6">
        <v>0</v>
      </c>
      <c r="H317" s="6">
        <v>0</v>
      </c>
      <c r="I317" s="6">
        <v>49500</v>
      </c>
      <c r="J317" s="6">
        <v>0</v>
      </c>
      <c r="K317" s="48">
        <f>+I317-G317</f>
        <v>49500</v>
      </c>
      <c r="L317" s="6">
        <v>3500</v>
      </c>
    </row>
    <row r="318" spans="1:20" x14ac:dyDescent="0.35">
      <c r="G318" s="4"/>
      <c r="H318" s="4"/>
      <c r="I318" s="4"/>
      <c r="J318" s="4"/>
      <c r="K318" s="48"/>
      <c r="L318" s="5"/>
    </row>
    <row r="319" spans="1:20" x14ac:dyDescent="0.35">
      <c r="G319" s="4"/>
      <c r="H319" s="4"/>
      <c r="I319" s="4"/>
      <c r="J319" s="4"/>
      <c r="K319" s="48"/>
      <c r="L319" s="5"/>
    </row>
    <row r="320" spans="1:20" x14ac:dyDescent="0.35">
      <c r="A320" t="s">
        <v>249</v>
      </c>
      <c r="B320" t="s">
        <v>250</v>
      </c>
      <c r="C320" t="s">
        <v>5</v>
      </c>
      <c r="D320" t="s">
        <v>6</v>
      </c>
      <c r="E320" t="s">
        <v>7</v>
      </c>
      <c r="F320" t="s">
        <v>6</v>
      </c>
      <c r="G320" s="4">
        <v>170</v>
      </c>
      <c r="H320" s="4">
        <v>0</v>
      </c>
      <c r="I320" s="4">
        <v>0</v>
      </c>
      <c r="J320" s="4">
        <v>96</v>
      </c>
      <c r="K320" s="48">
        <f t="shared" ref="K320:K331" si="36">+I320-G320</f>
        <v>-170</v>
      </c>
      <c r="L320" s="5">
        <v>0</v>
      </c>
    </row>
    <row r="321" spans="1:20" x14ac:dyDescent="0.35">
      <c r="A321" t="s">
        <v>249</v>
      </c>
      <c r="B321" t="s">
        <v>250</v>
      </c>
      <c r="C321" t="s">
        <v>5</v>
      </c>
      <c r="D321" t="s">
        <v>6</v>
      </c>
      <c r="E321" t="s">
        <v>14</v>
      </c>
      <c r="F321" t="s">
        <v>15</v>
      </c>
      <c r="G321" s="4">
        <v>1049</v>
      </c>
      <c r="H321" s="4">
        <v>1625</v>
      </c>
      <c r="I321" s="4">
        <v>2000</v>
      </c>
      <c r="J321" s="4">
        <v>6223</v>
      </c>
      <c r="K321" s="48">
        <f t="shared" si="36"/>
        <v>951</v>
      </c>
      <c r="L321" s="5">
        <v>1500</v>
      </c>
    </row>
    <row r="322" spans="1:20" x14ac:dyDescent="0.35">
      <c r="A322" t="s">
        <v>249</v>
      </c>
      <c r="B322" t="s">
        <v>250</v>
      </c>
      <c r="C322" t="s">
        <v>5</v>
      </c>
      <c r="D322" t="s">
        <v>6</v>
      </c>
      <c r="E322" t="s">
        <v>26</v>
      </c>
      <c r="F322" t="s">
        <v>27</v>
      </c>
      <c r="G322" s="4">
        <v>465</v>
      </c>
      <c r="H322" s="4">
        <v>1217</v>
      </c>
      <c r="I322" s="4">
        <v>1500</v>
      </c>
      <c r="J322" s="4">
        <v>1261</v>
      </c>
      <c r="K322" s="48">
        <f t="shared" si="36"/>
        <v>1035</v>
      </c>
      <c r="L322" s="5">
        <v>1000</v>
      </c>
    </row>
    <row r="323" spans="1:20" x14ac:dyDescent="0.35">
      <c r="A323" t="s">
        <v>249</v>
      </c>
      <c r="B323" t="s">
        <v>250</v>
      </c>
      <c r="C323" t="s">
        <v>5</v>
      </c>
      <c r="D323" t="s">
        <v>6</v>
      </c>
      <c r="E323" t="s">
        <v>46</v>
      </c>
      <c r="F323" t="s">
        <v>47</v>
      </c>
      <c r="G323" s="4">
        <v>108</v>
      </c>
      <c r="H323" s="4">
        <v>0</v>
      </c>
      <c r="I323" s="4">
        <v>0</v>
      </c>
      <c r="J323" s="4">
        <v>0</v>
      </c>
      <c r="K323" s="48">
        <f t="shared" si="36"/>
        <v>-108</v>
      </c>
      <c r="L323" s="5">
        <v>0</v>
      </c>
    </row>
    <row r="324" spans="1:20" x14ac:dyDescent="0.35">
      <c r="A324" t="s">
        <v>249</v>
      </c>
      <c r="B324" t="s">
        <v>250</v>
      </c>
      <c r="C324" t="s">
        <v>5</v>
      </c>
      <c r="D324" t="s">
        <v>6</v>
      </c>
      <c r="E324" t="s">
        <v>78</v>
      </c>
      <c r="F324" t="s">
        <v>79</v>
      </c>
      <c r="G324" s="4">
        <v>10407</v>
      </c>
      <c r="H324" s="4">
        <v>9787</v>
      </c>
      <c r="I324" s="4">
        <v>12000</v>
      </c>
      <c r="J324" s="4">
        <v>11722</v>
      </c>
      <c r="K324" s="48">
        <f t="shared" si="36"/>
        <v>1593</v>
      </c>
      <c r="L324" s="5">
        <v>12000</v>
      </c>
    </row>
    <row r="325" spans="1:20" x14ac:dyDescent="0.35">
      <c r="A325" t="s">
        <v>249</v>
      </c>
      <c r="B325" t="s">
        <v>250</v>
      </c>
      <c r="C325" t="s">
        <v>107</v>
      </c>
      <c r="D325" t="s">
        <v>108</v>
      </c>
      <c r="E325" t="s">
        <v>109</v>
      </c>
      <c r="F325" t="s">
        <v>110</v>
      </c>
      <c r="G325" s="4">
        <v>1562</v>
      </c>
      <c r="H325" s="4">
        <v>0</v>
      </c>
      <c r="I325" s="4">
        <v>0</v>
      </c>
      <c r="J325" s="4">
        <v>2954</v>
      </c>
      <c r="K325" s="48">
        <f t="shared" si="36"/>
        <v>-1562</v>
      </c>
      <c r="L325" s="5">
        <v>0</v>
      </c>
    </row>
    <row r="326" spans="1:20" x14ac:dyDescent="0.35">
      <c r="G326" s="4"/>
      <c r="H326" s="4"/>
      <c r="I326" s="4">
        <v>0</v>
      </c>
      <c r="J326" s="4"/>
      <c r="K326" s="48"/>
      <c r="L326" s="5"/>
    </row>
    <row r="327" spans="1:20" x14ac:dyDescent="0.35">
      <c r="A327" t="s">
        <v>249</v>
      </c>
      <c r="B327" t="s">
        <v>250</v>
      </c>
      <c r="C327" t="s">
        <v>118</v>
      </c>
      <c r="D327" t="s">
        <v>119</v>
      </c>
      <c r="E327" t="s">
        <v>120</v>
      </c>
      <c r="F327" t="s">
        <v>121</v>
      </c>
      <c r="G327" s="4">
        <v>-550</v>
      </c>
      <c r="H327" s="4">
        <v>0</v>
      </c>
      <c r="I327" s="4">
        <v>0</v>
      </c>
      <c r="J327" s="4">
        <v>0</v>
      </c>
      <c r="K327" s="48">
        <f t="shared" si="36"/>
        <v>550</v>
      </c>
      <c r="L327" s="5">
        <v>-600</v>
      </c>
    </row>
    <row r="328" spans="1:20" x14ac:dyDescent="0.35">
      <c r="A328" t="s">
        <v>249</v>
      </c>
      <c r="B328" t="s">
        <v>250</v>
      </c>
      <c r="C328" t="s">
        <v>141</v>
      </c>
      <c r="D328" t="s">
        <v>142</v>
      </c>
      <c r="E328" t="s">
        <v>143</v>
      </c>
      <c r="F328" t="s">
        <v>144</v>
      </c>
      <c r="G328" s="4">
        <v>-1562</v>
      </c>
      <c r="H328" s="4">
        <v>0</v>
      </c>
      <c r="I328" s="4">
        <v>0</v>
      </c>
      <c r="J328" s="4">
        <v>-2954</v>
      </c>
      <c r="K328" s="48">
        <f t="shared" si="36"/>
        <v>1562</v>
      </c>
      <c r="L328" s="5">
        <v>0</v>
      </c>
    </row>
    <row r="329" spans="1:20" x14ac:dyDescent="0.35">
      <c r="A329" t="s">
        <v>249</v>
      </c>
      <c r="B329" t="s">
        <v>250</v>
      </c>
      <c r="C329" t="s">
        <v>151</v>
      </c>
      <c r="D329" t="s">
        <v>152</v>
      </c>
      <c r="E329" t="s">
        <v>155</v>
      </c>
      <c r="F329" t="s">
        <v>156</v>
      </c>
      <c r="G329" s="4">
        <v>-2500</v>
      </c>
      <c r="H329" s="4">
        <v>0</v>
      </c>
      <c r="I329" s="4">
        <v>0</v>
      </c>
      <c r="J329" s="4">
        <v>0</v>
      </c>
      <c r="K329" s="48">
        <f t="shared" si="36"/>
        <v>2500</v>
      </c>
      <c r="L329" s="5">
        <v>-2500</v>
      </c>
    </row>
    <row r="330" spans="1:20" x14ac:dyDescent="0.35">
      <c r="A330" t="s">
        <v>249</v>
      </c>
      <c r="B330" t="s">
        <v>250</v>
      </c>
      <c r="C330" t="s">
        <v>151</v>
      </c>
      <c r="D330" t="s">
        <v>152</v>
      </c>
      <c r="E330" t="s">
        <v>160</v>
      </c>
      <c r="F330" t="s">
        <v>161</v>
      </c>
      <c r="G330" s="4">
        <v>-15161</v>
      </c>
      <c r="H330" s="4">
        <v>0</v>
      </c>
      <c r="I330" s="4">
        <v>0</v>
      </c>
      <c r="J330" s="4">
        <v>0</v>
      </c>
      <c r="K330" s="48">
        <f t="shared" si="36"/>
        <v>15161</v>
      </c>
      <c r="L330" s="5">
        <v>-15000</v>
      </c>
    </row>
    <row r="331" spans="1:20" x14ac:dyDescent="0.35">
      <c r="A331" t="s">
        <v>249</v>
      </c>
      <c r="B331" t="s">
        <v>250</v>
      </c>
      <c r="C331" t="s">
        <v>151</v>
      </c>
      <c r="D331" t="s">
        <v>152</v>
      </c>
      <c r="E331" t="s">
        <v>164</v>
      </c>
      <c r="F331" t="s">
        <v>165</v>
      </c>
      <c r="G331" s="4">
        <v>0</v>
      </c>
      <c r="H331" s="4">
        <v>-8162</v>
      </c>
      <c r="I331" s="4">
        <v>-10000</v>
      </c>
      <c r="J331" s="4">
        <v>0</v>
      </c>
      <c r="K331" s="48">
        <f t="shared" si="36"/>
        <v>-10000</v>
      </c>
      <c r="L331" s="5">
        <v>0</v>
      </c>
    </row>
    <row r="332" spans="1:20" x14ac:dyDescent="0.35">
      <c r="I332" s="4">
        <v>0</v>
      </c>
      <c r="K332" s="47"/>
      <c r="L332" s="1">
        <v>0</v>
      </c>
    </row>
    <row r="333" spans="1:20" x14ac:dyDescent="0.35">
      <c r="G333" s="4"/>
      <c r="H333" s="4"/>
      <c r="I333" s="4"/>
      <c r="J333" s="4"/>
      <c r="K333" s="48"/>
      <c r="L333" s="5"/>
    </row>
    <row r="334" spans="1:20" ht="15" thickBot="1" x14ac:dyDescent="0.4">
      <c r="F334" s="7" t="s">
        <v>251</v>
      </c>
      <c r="G334" s="8">
        <f>SUM(G320:G333)</f>
        <v>-6012</v>
      </c>
      <c r="H334" s="8">
        <f>SUM(H320:H333)</f>
        <v>4467</v>
      </c>
      <c r="I334" s="8">
        <f>SUM(I320:I331)</f>
        <v>5500</v>
      </c>
      <c r="J334" s="8">
        <f>SUM(J320:J333)</f>
        <v>19302</v>
      </c>
      <c r="K334" s="49">
        <f>SUM(K320:K333)</f>
        <v>11512</v>
      </c>
      <c r="L334" s="9">
        <f>SUM(L320:L333)</f>
        <v>-3600</v>
      </c>
      <c r="N334" s="4"/>
      <c r="O334" s="4">
        <f>+G334</f>
        <v>-6012</v>
      </c>
      <c r="P334" s="4">
        <f>+H334</f>
        <v>4467</v>
      </c>
      <c r="Q334" s="4">
        <f>+I334</f>
        <v>5500</v>
      </c>
      <c r="R334" s="4">
        <f t="shared" ref="R334:S334" si="37">+J334</f>
        <v>19302</v>
      </c>
      <c r="S334" s="4">
        <f t="shared" si="37"/>
        <v>11512</v>
      </c>
      <c r="T334" s="4">
        <f>+L334</f>
        <v>-3600</v>
      </c>
    </row>
    <row r="335" spans="1:20" x14ac:dyDescent="0.35">
      <c r="G335" s="4"/>
      <c r="H335" s="4"/>
      <c r="I335" s="4"/>
      <c r="J335" s="4"/>
      <c r="K335" s="48"/>
      <c r="L335" s="5"/>
    </row>
    <row r="336" spans="1:20" x14ac:dyDescent="0.35">
      <c r="A336" s="10" t="s">
        <v>249</v>
      </c>
      <c r="B336" s="10" t="s">
        <v>250</v>
      </c>
      <c r="C336" s="10" t="s">
        <v>166</v>
      </c>
      <c r="D336" s="10" t="s">
        <v>167</v>
      </c>
      <c r="E336" s="10" t="s">
        <v>217</v>
      </c>
      <c r="F336" s="10" t="s">
        <v>218</v>
      </c>
      <c r="G336" s="6">
        <v>0</v>
      </c>
      <c r="H336" s="6">
        <v>0</v>
      </c>
      <c r="I336" s="6">
        <v>-5500</v>
      </c>
      <c r="J336" s="6">
        <v>0</v>
      </c>
      <c r="K336" s="48">
        <f>+I336-G336</f>
        <v>-5500</v>
      </c>
      <c r="L336" s="6">
        <v>0</v>
      </c>
    </row>
    <row r="337" spans="1:13" x14ac:dyDescent="0.35">
      <c r="C337" s="11">
        <v>15</v>
      </c>
      <c r="D337" s="10" t="s">
        <v>179</v>
      </c>
      <c r="E337" s="10" t="s">
        <v>180</v>
      </c>
      <c r="F337" s="10" t="s">
        <v>181</v>
      </c>
      <c r="G337" s="6">
        <v>0</v>
      </c>
      <c r="H337" s="6">
        <v>0</v>
      </c>
      <c r="I337" s="6">
        <v>0</v>
      </c>
      <c r="J337" s="6">
        <v>0</v>
      </c>
      <c r="K337" s="48">
        <v>0</v>
      </c>
      <c r="L337" s="6">
        <v>3600</v>
      </c>
    </row>
    <row r="338" spans="1:13" x14ac:dyDescent="0.35">
      <c r="C338" s="16"/>
      <c r="D338" s="16"/>
      <c r="E338" s="16"/>
      <c r="F338" s="16"/>
      <c r="G338" s="17"/>
      <c r="H338" s="17"/>
      <c r="I338" s="4"/>
      <c r="J338" s="17"/>
      <c r="K338" s="48"/>
      <c r="L338" s="17"/>
    </row>
    <row r="339" spans="1:13" x14ac:dyDescent="0.35">
      <c r="G339" s="4"/>
      <c r="H339" s="4"/>
      <c r="I339" s="4"/>
      <c r="J339" s="17"/>
      <c r="K339" s="48"/>
      <c r="L339" s="17"/>
    </row>
    <row r="340" spans="1:13" x14ac:dyDescent="0.35">
      <c r="A340" t="s">
        <v>252</v>
      </c>
      <c r="B340" t="s">
        <v>253</v>
      </c>
      <c r="C340" t="s">
        <v>5</v>
      </c>
      <c r="D340" t="s">
        <v>6</v>
      </c>
      <c r="E340" t="s">
        <v>7</v>
      </c>
      <c r="F340" t="s">
        <v>6</v>
      </c>
      <c r="G340" s="4">
        <v>804</v>
      </c>
      <c r="H340" s="4">
        <v>0</v>
      </c>
      <c r="I340" s="4">
        <v>700</v>
      </c>
      <c r="J340" s="4">
        <v>683</v>
      </c>
      <c r="K340" s="48">
        <f>+I340-G340</f>
        <v>-104</v>
      </c>
      <c r="L340" s="5">
        <v>0</v>
      </c>
    </row>
    <row r="341" spans="1:13" x14ac:dyDescent="0.35">
      <c r="A341" t="s">
        <v>252</v>
      </c>
      <c r="B341" t="s">
        <v>253</v>
      </c>
      <c r="C341" t="s">
        <v>5</v>
      </c>
      <c r="D341" t="s">
        <v>6</v>
      </c>
      <c r="E341" t="s">
        <v>12</v>
      </c>
      <c r="F341" t="s">
        <v>13</v>
      </c>
      <c r="G341" s="4"/>
      <c r="H341" s="4"/>
      <c r="I341" s="4">
        <v>1500</v>
      </c>
      <c r="J341" s="4">
        <v>1417</v>
      </c>
      <c r="K341" s="48">
        <f t="shared" ref="K341:K343" si="38">+I341-G341</f>
        <v>1500</v>
      </c>
      <c r="L341" s="5">
        <v>700</v>
      </c>
    </row>
    <row r="342" spans="1:13" x14ac:dyDescent="0.35">
      <c r="A342" t="s">
        <v>252</v>
      </c>
      <c r="B342" t="s">
        <v>253</v>
      </c>
      <c r="C342" t="s">
        <v>5</v>
      </c>
      <c r="D342" t="s">
        <v>6</v>
      </c>
      <c r="E342" t="s">
        <v>26</v>
      </c>
      <c r="F342" t="s">
        <v>27</v>
      </c>
      <c r="G342" s="4"/>
      <c r="H342" s="4"/>
      <c r="I342" s="4">
        <v>4000</v>
      </c>
      <c r="J342" s="4">
        <v>0</v>
      </c>
      <c r="K342" s="48">
        <f t="shared" si="38"/>
        <v>4000</v>
      </c>
      <c r="L342" s="5">
        <v>2000</v>
      </c>
    </row>
    <row r="343" spans="1:13" x14ac:dyDescent="0.35">
      <c r="A343" t="s">
        <v>252</v>
      </c>
      <c r="B343" t="s">
        <v>253</v>
      </c>
      <c r="C343" t="s">
        <v>5</v>
      </c>
      <c r="D343" t="s">
        <v>6</v>
      </c>
      <c r="E343" t="s">
        <v>191</v>
      </c>
      <c r="F343" t="s">
        <v>192</v>
      </c>
      <c r="G343" s="4"/>
      <c r="H343" s="4"/>
      <c r="I343" s="4">
        <v>2000</v>
      </c>
      <c r="J343" s="4">
        <v>0</v>
      </c>
      <c r="K343" s="48">
        <f t="shared" si="38"/>
        <v>2000</v>
      </c>
      <c r="L343" s="5">
        <v>2000</v>
      </c>
    </row>
    <row r="344" spans="1:13" x14ac:dyDescent="0.35">
      <c r="A344" t="s">
        <v>252</v>
      </c>
      <c r="B344" t="s">
        <v>253</v>
      </c>
      <c r="C344" t="s">
        <v>5</v>
      </c>
      <c r="D344" t="s">
        <v>6</v>
      </c>
      <c r="E344" t="s">
        <v>36</v>
      </c>
      <c r="F344" t="s">
        <v>37</v>
      </c>
      <c r="G344" s="4">
        <v>1520</v>
      </c>
      <c r="H344" s="4">
        <v>0</v>
      </c>
      <c r="I344" s="4">
        <v>1000</v>
      </c>
      <c r="J344" s="4">
        <v>0</v>
      </c>
      <c r="K344" s="48">
        <f>+I344-G344</f>
        <v>-520</v>
      </c>
      <c r="L344" s="5">
        <v>0</v>
      </c>
      <c r="M344" s="4"/>
    </row>
    <row r="345" spans="1:13" x14ac:dyDescent="0.35">
      <c r="A345" t="s">
        <v>252</v>
      </c>
      <c r="B345" t="s">
        <v>253</v>
      </c>
      <c r="C345" t="s">
        <v>5</v>
      </c>
      <c r="D345" t="s">
        <v>6</v>
      </c>
      <c r="E345" t="s">
        <v>44</v>
      </c>
      <c r="F345" t="s">
        <v>45</v>
      </c>
      <c r="G345" s="4"/>
      <c r="H345" s="4"/>
      <c r="I345" s="4">
        <v>1500</v>
      </c>
      <c r="J345" s="4">
        <v>0</v>
      </c>
      <c r="K345" s="48">
        <f t="shared" ref="K345:K351" si="39">+I345-G345</f>
        <v>1500</v>
      </c>
      <c r="L345" s="5">
        <v>2500</v>
      </c>
    </row>
    <row r="346" spans="1:13" x14ac:dyDescent="0.35">
      <c r="A346" t="s">
        <v>252</v>
      </c>
      <c r="B346" t="s">
        <v>253</v>
      </c>
      <c r="C346" t="s">
        <v>5</v>
      </c>
      <c r="D346" t="s">
        <v>6</v>
      </c>
      <c r="E346" t="s">
        <v>50</v>
      </c>
      <c r="F346" t="s">
        <v>51</v>
      </c>
      <c r="G346" s="4"/>
      <c r="H346" s="4"/>
      <c r="I346" s="4">
        <v>1500</v>
      </c>
      <c r="J346" s="4">
        <v>0</v>
      </c>
      <c r="K346" s="48">
        <f t="shared" si="39"/>
        <v>1500</v>
      </c>
      <c r="L346" s="5">
        <v>3500</v>
      </c>
    </row>
    <row r="347" spans="1:13" x14ac:dyDescent="0.35">
      <c r="A347" t="s">
        <v>252</v>
      </c>
      <c r="B347" t="s">
        <v>253</v>
      </c>
      <c r="C347" t="s">
        <v>5</v>
      </c>
      <c r="D347" t="s">
        <v>6</v>
      </c>
      <c r="E347" t="s">
        <v>52</v>
      </c>
      <c r="F347" t="s">
        <v>53</v>
      </c>
      <c r="G347" s="4"/>
      <c r="H347" s="4"/>
      <c r="I347" s="4">
        <v>0</v>
      </c>
      <c r="J347" s="4">
        <v>383</v>
      </c>
      <c r="K347" s="48">
        <f t="shared" si="39"/>
        <v>0</v>
      </c>
      <c r="L347" s="5">
        <v>0</v>
      </c>
    </row>
    <row r="348" spans="1:13" x14ac:dyDescent="0.35">
      <c r="A348" t="s">
        <v>252</v>
      </c>
      <c r="B348" t="s">
        <v>253</v>
      </c>
      <c r="C348" t="s">
        <v>107</v>
      </c>
      <c r="D348" t="s">
        <v>108</v>
      </c>
      <c r="E348" t="s">
        <v>109</v>
      </c>
      <c r="F348" t="s">
        <v>110</v>
      </c>
      <c r="G348" s="4">
        <v>581</v>
      </c>
      <c r="H348" s="4">
        <v>0</v>
      </c>
      <c r="I348" s="4">
        <v>0</v>
      </c>
      <c r="J348" s="4"/>
      <c r="K348" s="48">
        <f t="shared" si="39"/>
        <v>-581</v>
      </c>
      <c r="L348" s="5">
        <v>0</v>
      </c>
    </row>
    <row r="349" spans="1:13" x14ac:dyDescent="0.35">
      <c r="G349" s="4"/>
      <c r="H349" s="4"/>
      <c r="I349" s="4"/>
      <c r="J349" s="4"/>
      <c r="K349" s="48">
        <f t="shared" si="39"/>
        <v>0</v>
      </c>
      <c r="L349" s="5">
        <v>0</v>
      </c>
    </row>
    <row r="350" spans="1:13" x14ac:dyDescent="0.35">
      <c r="A350" t="s">
        <v>252</v>
      </c>
      <c r="B350" t="s">
        <v>253</v>
      </c>
      <c r="C350" t="s">
        <v>118</v>
      </c>
      <c r="D350" t="s">
        <v>119</v>
      </c>
      <c r="E350" t="s">
        <v>126</v>
      </c>
      <c r="F350" t="s">
        <v>127</v>
      </c>
      <c r="G350" s="4"/>
      <c r="H350" s="4"/>
      <c r="I350" s="4"/>
      <c r="J350" s="4">
        <v>-13720</v>
      </c>
      <c r="K350" s="48">
        <f t="shared" si="39"/>
        <v>0</v>
      </c>
      <c r="L350" s="5">
        <v>0</v>
      </c>
    </row>
    <row r="351" spans="1:13" x14ac:dyDescent="0.35">
      <c r="A351" t="s">
        <v>252</v>
      </c>
      <c r="B351" t="s">
        <v>253</v>
      </c>
      <c r="C351" t="s">
        <v>118</v>
      </c>
      <c r="D351" t="s">
        <v>119</v>
      </c>
      <c r="E351" t="s">
        <v>129</v>
      </c>
      <c r="F351" t="s">
        <v>130</v>
      </c>
      <c r="G351" s="4"/>
      <c r="H351" s="4"/>
      <c r="I351" s="4">
        <v>0</v>
      </c>
      <c r="J351" s="4">
        <v>-24100</v>
      </c>
      <c r="K351" s="48">
        <f t="shared" si="39"/>
        <v>0</v>
      </c>
      <c r="L351" s="5">
        <v>-300000</v>
      </c>
    </row>
    <row r="352" spans="1:13" x14ac:dyDescent="0.35">
      <c r="A352" t="s">
        <v>252</v>
      </c>
      <c r="B352" t="s">
        <v>253</v>
      </c>
      <c r="C352" t="s">
        <v>141</v>
      </c>
      <c r="D352" t="s">
        <v>142</v>
      </c>
      <c r="E352" t="s">
        <v>143</v>
      </c>
      <c r="F352" t="s">
        <v>144</v>
      </c>
      <c r="G352" s="4">
        <v>-581</v>
      </c>
      <c r="H352" s="4">
        <v>0</v>
      </c>
      <c r="I352" s="4">
        <v>-270000</v>
      </c>
      <c r="J352" s="4">
        <v>-383</v>
      </c>
      <c r="K352" s="48">
        <f>+I352-G352</f>
        <v>-269419</v>
      </c>
      <c r="L352" s="5">
        <v>0</v>
      </c>
    </row>
    <row r="353" spans="1:21" x14ac:dyDescent="0.35">
      <c r="A353" t="s">
        <v>252</v>
      </c>
      <c r="B353" t="s">
        <v>253</v>
      </c>
      <c r="C353" t="s">
        <v>151</v>
      </c>
      <c r="D353" t="s">
        <v>152</v>
      </c>
      <c r="E353" t="s">
        <v>164</v>
      </c>
      <c r="F353" t="s">
        <v>165</v>
      </c>
      <c r="G353" s="4"/>
      <c r="H353" s="4"/>
      <c r="I353" s="4">
        <v>0</v>
      </c>
      <c r="J353" s="4">
        <v>0</v>
      </c>
      <c r="K353" s="48"/>
      <c r="L353" s="5">
        <v>0</v>
      </c>
    </row>
    <row r="354" spans="1:21" ht="15" thickBot="1" x14ac:dyDescent="0.4">
      <c r="G354" s="4"/>
      <c r="H354" s="4"/>
      <c r="I354" s="4"/>
      <c r="J354" s="18"/>
      <c r="K354" s="48"/>
      <c r="L354" s="5"/>
    </row>
    <row r="355" spans="1:21" ht="15" thickBot="1" x14ac:dyDescent="0.4">
      <c r="E355" s="19"/>
      <c r="F355" s="7" t="s">
        <v>254</v>
      </c>
      <c r="G355" s="8">
        <f t="shared" ref="G355:L355" si="40">SUM(G340:G354)</f>
        <v>2324</v>
      </c>
      <c r="H355" s="8">
        <f t="shared" si="40"/>
        <v>0</v>
      </c>
      <c r="I355" s="8">
        <f t="shared" si="40"/>
        <v>-257800</v>
      </c>
      <c r="J355" s="8">
        <f t="shared" si="40"/>
        <v>-35720</v>
      </c>
      <c r="K355" s="49">
        <f>SUM(K340:K354)</f>
        <v>-260124</v>
      </c>
      <c r="L355" s="9">
        <f t="shared" si="40"/>
        <v>-289300</v>
      </c>
      <c r="N355" s="4"/>
      <c r="O355" s="4">
        <f>+G355</f>
        <v>2324</v>
      </c>
      <c r="P355" s="4">
        <f>+H355</f>
        <v>0</v>
      </c>
      <c r="Q355" s="4">
        <f>+I355</f>
        <v>-257800</v>
      </c>
      <c r="R355" s="4">
        <f t="shared" ref="R355:S355" si="41">+J355</f>
        <v>-35720</v>
      </c>
      <c r="S355" s="4">
        <f t="shared" si="41"/>
        <v>-260124</v>
      </c>
      <c r="T355" s="4">
        <f>+L355</f>
        <v>-289300</v>
      </c>
      <c r="U355" s="4">
        <f>+K355</f>
        <v>-260124</v>
      </c>
    </row>
    <row r="356" spans="1:21" x14ac:dyDescent="0.35">
      <c r="G356" s="4"/>
      <c r="H356" s="4"/>
      <c r="I356" s="4"/>
      <c r="J356" s="4"/>
      <c r="K356" s="48"/>
      <c r="L356" s="5"/>
    </row>
    <row r="357" spans="1:21" x14ac:dyDescent="0.35">
      <c r="A357" s="10" t="s">
        <v>252</v>
      </c>
      <c r="B357" s="10" t="s">
        <v>253</v>
      </c>
      <c r="C357" s="11">
        <v>15</v>
      </c>
      <c r="D357" s="10" t="s">
        <v>179</v>
      </c>
      <c r="E357" s="10" t="s">
        <v>180</v>
      </c>
      <c r="F357" s="10" t="s">
        <v>181</v>
      </c>
      <c r="G357" s="6"/>
      <c r="H357" s="6"/>
      <c r="I357" s="6">
        <v>257800</v>
      </c>
      <c r="J357" s="6"/>
      <c r="K357" s="48"/>
      <c r="L357" s="6">
        <v>289300</v>
      </c>
    </row>
    <row r="358" spans="1:21" x14ac:dyDescent="0.35">
      <c r="G358" s="4"/>
      <c r="H358" s="4"/>
      <c r="I358" s="4"/>
      <c r="J358" s="4"/>
      <c r="K358" s="48"/>
      <c r="L358" s="5"/>
      <c r="N358" s="4"/>
      <c r="O358" s="4"/>
      <c r="P358" s="4"/>
      <c r="Q358" s="4"/>
      <c r="R358" s="4"/>
      <c r="S358" s="4"/>
    </row>
    <row r="359" spans="1:21" x14ac:dyDescent="0.35">
      <c r="G359" s="4"/>
      <c r="H359" s="4"/>
      <c r="I359" s="4"/>
      <c r="J359" s="4"/>
      <c r="K359" s="48"/>
      <c r="L359" s="5"/>
    </row>
    <row r="360" spans="1:21" x14ac:dyDescent="0.35">
      <c r="A360" t="s">
        <v>255</v>
      </c>
      <c r="B360" t="s">
        <v>256</v>
      </c>
      <c r="C360" t="s">
        <v>5</v>
      </c>
      <c r="D360" t="s">
        <v>6</v>
      </c>
      <c r="E360" t="s">
        <v>18</v>
      </c>
      <c r="F360" t="s">
        <v>19</v>
      </c>
      <c r="G360" s="4">
        <v>349</v>
      </c>
      <c r="H360" s="4">
        <v>0</v>
      </c>
      <c r="I360" s="4">
        <v>0</v>
      </c>
      <c r="J360" s="4">
        <v>0</v>
      </c>
      <c r="K360" s="48">
        <f>+I360-G360</f>
        <v>-349</v>
      </c>
      <c r="L360" s="5">
        <v>0</v>
      </c>
    </row>
    <row r="361" spans="1:21" x14ac:dyDescent="0.35">
      <c r="A361" t="s">
        <v>255</v>
      </c>
      <c r="B361" t="s">
        <v>256</v>
      </c>
      <c r="C361" t="s">
        <v>118</v>
      </c>
      <c r="D361" t="s">
        <v>119</v>
      </c>
      <c r="E361" t="s">
        <v>120</v>
      </c>
      <c r="F361" t="s">
        <v>121</v>
      </c>
      <c r="G361" s="4">
        <v>-99</v>
      </c>
      <c r="H361" s="4">
        <v>0</v>
      </c>
      <c r="I361" s="4">
        <v>0</v>
      </c>
      <c r="J361" s="4">
        <v>0</v>
      </c>
      <c r="K361" s="48">
        <f>+I361-G361</f>
        <v>99</v>
      </c>
      <c r="L361" s="5">
        <v>-800</v>
      </c>
      <c r="N361" s="4"/>
      <c r="O361" s="4"/>
      <c r="P361" s="4"/>
      <c r="Q361" s="4"/>
      <c r="R361" s="4"/>
      <c r="S361" s="4"/>
      <c r="T361" s="4"/>
    </row>
    <row r="362" spans="1:21" x14ac:dyDescent="0.35">
      <c r="C362" t="s">
        <v>151</v>
      </c>
      <c r="D362" t="s">
        <v>152</v>
      </c>
      <c r="E362" t="s">
        <v>164</v>
      </c>
      <c r="F362" t="s">
        <v>165</v>
      </c>
      <c r="G362" s="4"/>
      <c r="H362" s="4"/>
      <c r="I362" s="4"/>
      <c r="J362" s="4"/>
      <c r="K362" s="48"/>
      <c r="L362" s="5">
        <v>-2000</v>
      </c>
    </row>
    <row r="363" spans="1:21" x14ac:dyDescent="0.35">
      <c r="K363" s="47"/>
    </row>
    <row r="364" spans="1:21" ht="15" thickBot="1" x14ac:dyDescent="0.4">
      <c r="F364" s="7" t="s">
        <v>257</v>
      </c>
      <c r="G364" s="8">
        <f t="shared" ref="G364:K364" si="42">SUM(G360:G363)</f>
        <v>250</v>
      </c>
      <c r="H364" s="8">
        <f t="shared" si="42"/>
        <v>0</v>
      </c>
      <c r="I364" s="8">
        <f t="shared" si="42"/>
        <v>0</v>
      </c>
      <c r="J364" s="8">
        <f t="shared" si="42"/>
        <v>0</v>
      </c>
      <c r="K364" s="49">
        <f t="shared" si="42"/>
        <v>-250</v>
      </c>
      <c r="L364" s="9">
        <f>SUM(L360:L363)</f>
        <v>-2800</v>
      </c>
      <c r="N364" s="4"/>
      <c r="O364" s="4">
        <f>+G364</f>
        <v>250</v>
      </c>
      <c r="P364" s="4">
        <f>+H364</f>
        <v>0</v>
      </c>
      <c r="Q364" s="4">
        <f>+I364</f>
        <v>0</v>
      </c>
      <c r="R364" s="4">
        <f t="shared" ref="R364:S364" si="43">+J364</f>
        <v>0</v>
      </c>
      <c r="S364" s="4">
        <f t="shared" si="43"/>
        <v>-250</v>
      </c>
      <c r="T364" s="4">
        <f>+L364</f>
        <v>-2800</v>
      </c>
    </row>
    <row r="365" spans="1:21" x14ac:dyDescent="0.35">
      <c r="K365" s="47"/>
    </row>
    <row r="366" spans="1:21" x14ac:dyDescent="0.35">
      <c r="A366" s="10">
        <v>8823</v>
      </c>
      <c r="B366" s="10" t="s">
        <v>256</v>
      </c>
      <c r="C366" s="11">
        <v>15</v>
      </c>
      <c r="D366" s="10" t="s">
        <v>179</v>
      </c>
      <c r="E366" s="10" t="s">
        <v>180</v>
      </c>
      <c r="F366" s="10" t="s">
        <v>181</v>
      </c>
      <c r="G366" s="10"/>
      <c r="H366" s="10"/>
      <c r="I366" s="22"/>
      <c r="J366" s="10"/>
      <c r="K366" s="10"/>
      <c r="L366" s="10">
        <v>2800</v>
      </c>
    </row>
    <row r="367" spans="1:21" x14ac:dyDescent="0.35">
      <c r="O367">
        <f>SUM(O1:O366)</f>
        <v>401313</v>
      </c>
      <c r="P367">
        <f>SUM(P1:P366)</f>
        <v>382736</v>
      </c>
      <c r="Q367">
        <f>SUM(Q1:Q366)</f>
        <v>197200</v>
      </c>
      <c r="R367">
        <f t="shared" ref="R367:S367" si="44">SUM(R1:R366)</f>
        <v>324232</v>
      </c>
      <c r="S367">
        <f t="shared" si="44"/>
        <v>-204113</v>
      </c>
      <c r="T367">
        <f>SUM(T1:T366)</f>
        <v>394650</v>
      </c>
    </row>
    <row r="368" spans="1:21" x14ac:dyDescent="0.35">
      <c r="H368" s="4"/>
      <c r="I368" s="4"/>
      <c r="L368"/>
    </row>
    <row r="369" spans="1:16" x14ac:dyDescent="0.35">
      <c r="B369" s="13"/>
      <c r="G369" s="21">
        <f t="shared" ref="G369:I369" si="45">+G364+G355+G334+G315+G289+G270+G249+G227+G213+G179+G165+G157+G133+G103+G90+G75</f>
        <v>401313</v>
      </c>
      <c r="H369" s="21">
        <f>+H364+H355+H334+H315+H289+H270+H249+H227+H213+H179+H165+H157+H133+H103+H90+H75</f>
        <v>382736</v>
      </c>
      <c r="I369" s="21">
        <f t="shared" si="45"/>
        <v>197200</v>
      </c>
      <c r="J369" s="21">
        <f>+J364+J355+J334+J315+J289+J270+J249+J227+J213+J179+J165+J157+J133+J103+J90+J75</f>
        <v>324232</v>
      </c>
      <c r="K369" s="21">
        <f>+K364+K355+K334+K315+K289+K270+K249+K227+K213+K179+K165+K157+K133+K103+K90+K75</f>
        <v>-204113</v>
      </c>
      <c r="L369" s="21">
        <f>+L364+L355+L334+L315+L289+L270+L249+L227+L213+L179+L165+L157+L133+L103+L90+L75</f>
        <v>394650</v>
      </c>
    </row>
    <row r="370" spans="1:16" x14ac:dyDescent="0.35">
      <c r="B370" s="13"/>
      <c r="H370" s="13"/>
      <c r="J370" s="20"/>
      <c r="K370" s="20"/>
      <c r="L370" s="20"/>
      <c r="P370">
        <v>124916</v>
      </c>
    </row>
    <row r="371" spans="1:16" x14ac:dyDescent="0.35">
      <c r="A371" s="53" t="s">
        <v>293</v>
      </c>
      <c r="B371" s="13"/>
      <c r="H371" s="13"/>
      <c r="J371" s="20"/>
      <c r="K371" s="20"/>
      <c r="L371" s="20"/>
    </row>
    <row r="372" spans="1:16" x14ac:dyDescent="0.35">
      <c r="A372" s="54" t="s">
        <v>294</v>
      </c>
      <c r="B372" s="13"/>
      <c r="H372" s="14"/>
      <c r="J372" s="20"/>
      <c r="K372" s="20"/>
      <c r="L372" s="20"/>
      <c r="P372">
        <f>+P367-P370</f>
        <v>257820</v>
      </c>
    </row>
    <row r="373" spans="1:16" x14ac:dyDescent="0.35">
      <c r="A373" s="52" t="s">
        <v>314</v>
      </c>
      <c r="B373" s="13"/>
      <c r="L373" s="20"/>
    </row>
    <row r="374" spans="1:16" x14ac:dyDescent="0.35">
      <c r="A374" s="52" t="s">
        <v>315</v>
      </c>
      <c r="L374" s="16"/>
    </row>
    <row r="375" spans="1:16" x14ac:dyDescent="0.35">
      <c r="A375" s="52"/>
      <c r="L375" s="16"/>
    </row>
    <row r="376" spans="1:16" x14ac:dyDescent="0.35">
      <c r="A376" s="55" t="s">
        <v>308</v>
      </c>
      <c r="L376" s="16"/>
    </row>
    <row r="377" spans="1:16" x14ac:dyDescent="0.35">
      <c r="A377" s="52" t="s">
        <v>316</v>
      </c>
      <c r="L377" s="16"/>
    </row>
    <row r="378" spans="1:16" x14ac:dyDescent="0.35">
      <c r="A378" s="52" t="s">
        <v>297</v>
      </c>
      <c r="L378" s="16"/>
    </row>
    <row r="379" spans="1:16" x14ac:dyDescent="0.35">
      <c r="A379" s="52"/>
      <c r="L379" s="16"/>
    </row>
    <row r="380" spans="1:16" x14ac:dyDescent="0.35">
      <c r="A380" s="55" t="s">
        <v>302</v>
      </c>
      <c r="L380" s="16"/>
    </row>
    <row r="381" spans="1:16" x14ac:dyDescent="0.35">
      <c r="A381" s="52" t="s">
        <v>298</v>
      </c>
      <c r="L381" s="16"/>
    </row>
    <row r="382" spans="1:16" x14ac:dyDescent="0.35">
      <c r="A382" s="52" t="s">
        <v>300</v>
      </c>
      <c r="L382" s="16"/>
    </row>
    <row r="383" spans="1:16" x14ac:dyDescent="0.35">
      <c r="A383" s="52" t="s">
        <v>299</v>
      </c>
      <c r="L383" s="16"/>
    </row>
    <row r="384" spans="1:16" x14ac:dyDescent="0.35">
      <c r="A384" s="52" t="s">
        <v>301</v>
      </c>
      <c r="L384" s="16"/>
    </row>
    <row r="385" spans="1:12" x14ac:dyDescent="0.35">
      <c r="A385" s="52"/>
      <c r="L385" s="16"/>
    </row>
    <row r="386" spans="1:12" x14ac:dyDescent="0.35">
      <c r="A386" s="55" t="s">
        <v>303</v>
      </c>
      <c r="L386" s="16"/>
    </row>
    <row r="387" spans="1:12" x14ac:dyDescent="0.35">
      <c r="A387" s="52" t="s">
        <v>317</v>
      </c>
      <c r="L387" s="16"/>
    </row>
    <row r="388" spans="1:12" x14ac:dyDescent="0.35">
      <c r="A388" s="52"/>
      <c r="L388" s="16"/>
    </row>
    <row r="389" spans="1:12" x14ac:dyDescent="0.35">
      <c r="A389" s="55" t="s">
        <v>304</v>
      </c>
      <c r="L389" s="16"/>
    </row>
    <row r="390" spans="1:12" x14ac:dyDescent="0.35">
      <c r="A390" s="52" t="s">
        <v>305</v>
      </c>
      <c r="L390" s="16"/>
    </row>
    <row r="391" spans="1:12" x14ac:dyDescent="0.35">
      <c r="A391" s="52" t="s">
        <v>306</v>
      </c>
      <c r="L391" s="16"/>
    </row>
    <row r="392" spans="1:12" x14ac:dyDescent="0.35">
      <c r="A392" s="52" t="s">
        <v>307</v>
      </c>
      <c r="L392" s="16"/>
    </row>
    <row r="393" spans="1:12" x14ac:dyDescent="0.35">
      <c r="A393" s="52"/>
      <c r="L393" s="16"/>
    </row>
    <row r="394" spans="1:12" x14ac:dyDescent="0.35">
      <c r="A394" s="54" t="s">
        <v>295</v>
      </c>
      <c r="L394" s="16"/>
    </row>
    <row r="395" spans="1:12" x14ac:dyDescent="0.35">
      <c r="A395" s="52" t="s">
        <v>309</v>
      </c>
      <c r="L395" s="16"/>
    </row>
    <row r="396" spans="1:12" x14ac:dyDescent="0.35">
      <c r="A396" s="52" t="s">
        <v>310</v>
      </c>
      <c r="L396" s="16"/>
    </row>
    <row r="397" spans="1:12" x14ac:dyDescent="0.35">
      <c r="A397" s="52"/>
      <c r="L397" s="16"/>
    </row>
    <row r="398" spans="1:12" x14ac:dyDescent="0.35">
      <c r="A398" s="54" t="s">
        <v>296</v>
      </c>
      <c r="L398" s="16"/>
    </row>
    <row r="399" spans="1:12" x14ac:dyDescent="0.35">
      <c r="A399" s="52" t="s">
        <v>311</v>
      </c>
      <c r="L399" s="16"/>
    </row>
    <row r="400" spans="1:12" x14ac:dyDescent="0.35">
      <c r="A400" s="52" t="s">
        <v>312</v>
      </c>
      <c r="L400" s="16"/>
    </row>
    <row r="401" spans="1:12" x14ac:dyDescent="0.35">
      <c r="A401" s="52" t="s">
        <v>313</v>
      </c>
      <c r="L401" s="16"/>
    </row>
    <row r="402" spans="1:12" x14ac:dyDescent="0.35">
      <c r="L402" s="16"/>
    </row>
    <row r="403" spans="1:12" x14ac:dyDescent="0.35">
      <c r="L403" s="16"/>
    </row>
    <row r="404" spans="1:12" x14ac:dyDescent="0.35">
      <c r="L404" s="16"/>
    </row>
    <row r="405" spans="1:12" x14ac:dyDescent="0.35">
      <c r="L405" s="16"/>
    </row>
    <row r="406" spans="1:12" x14ac:dyDescent="0.35">
      <c r="L406" s="16"/>
    </row>
    <row r="407" spans="1:12" x14ac:dyDescent="0.35">
      <c r="L407" s="16"/>
    </row>
    <row r="408" spans="1:12" x14ac:dyDescent="0.35">
      <c r="L408" s="16"/>
    </row>
    <row r="409" spans="1:12" x14ac:dyDescent="0.35">
      <c r="L409" s="16"/>
    </row>
    <row r="410" spans="1:12" x14ac:dyDescent="0.35">
      <c r="L410" s="16"/>
    </row>
    <row r="411" spans="1:12" x14ac:dyDescent="0.35">
      <c r="L411" s="16"/>
    </row>
    <row r="412" spans="1:12" x14ac:dyDescent="0.35">
      <c r="L412" s="16"/>
    </row>
    <row r="413" spans="1:12" x14ac:dyDescent="0.35">
      <c r="L413" s="16"/>
    </row>
    <row r="414" spans="1:12" x14ac:dyDescent="0.35">
      <c r="L414" s="16"/>
    </row>
    <row r="415" spans="1:12" x14ac:dyDescent="0.35">
      <c r="L415" s="16"/>
    </row>
    <row r="416" spans="1:12" x14ac:dyDescent="0.35">
      <c r="L416" s="16"/>
    </row>
    <row r="417" spans="12:12" x14ac:dyDescent="0.35">
      <c r="L417" s="16"/>
    </row>
    <row r="418" spans="12:12" x14ac:dyDescent="0.35">
      <c r="L418" s="16"/>
    </row>
    <row r="419" spans="12:12" x14ac:dyDescent="0.35">
      <c r="L419" s="16"/>
    </row>
    <row r="420" spans="12:12" x14ac:dyDescent="0.35">
      <c r="L420" s="16"/>
    </row>
    <row r="421" spans="12:12" x14ac:dyDescent="0.35">
      <c r="L421" s="16"/>
    </row>
    <row r="422" spans="12:12" x14ac:dyDescent="0.35">
      <c r="L422" s="16"/>
    </row>
    <row r="423" spans="12:12" x14ac:dyDescent="0.35">
      <c r="L423" s="16"/>
    </row>
    <row r="424" spans="12:12" x14ac:dyDescent="0.35">
      <c r="L424" s="16"/>
    </row>
    <row r="425" spans="12:12" x14ac:dyDescent="0.35">
      <c r="L425" s="16"/>
    </row>
    <row r="426" spans="12:12" x14ac:dyDescent="0.35">
      <c r="L426" s="16"/>
    </row>
    <row r="427" spans="12:12" x14ac:dyDescent="0.35">
      <c r="L427" s="16"/>
    </row>
    <row r="428" spans="12:12" x14ac:dyDescent="0.35">
      <c r="L428" s="16"/>
    </row>
    <row r="429" spans="12:12" x14ac:dyDescent="0.35">
      <c r="L429" s="16"/>
    </row>
    <row r="430" spans="12:12" x14ac:dyDescent="0.35">
      <c r="L430" s="16"/>
    </row>
    <row r="431" spans="12:12" x14ac:dyDescent="0.35">
      <c r="L431" s="16"/>
    </row>
    <row r="432" spans="12:12" x14ac:dyDescent="0.35">
      <c r="L432" s="16"/>
    </row>
    <row r="433" spans="12:12" x14ac:dyDescent="0.35">
      <c r="L433" s="16"/>
    </row>
    <row r="434" spans="12:12" x14ac:dyDescent="0.35">
      <c r="L434" s="16"/>
    </row>
    <row r="435" spans="12:12" x14ac:dyDescent="0.35">
      <c r="L435" s="16"/>
    </row>
    <row r="436" spans="12:12" x14ac:dyDescent="0.35">
      <c r="L436" s="16"/>
    </row>
    <row r="437" spans="12:12" x14ac:dyDescent="0.35">
      <c r="L437" s="16"/>
    </row>
    <row r="438" spans="12:12" x14ac:dyDescent="0.35">
      <c r="L438" s="16"/>
    </row>
    <row r="439" spans="12:12" x14ac:dyDescent="0.35">
      <c r="L439" s="16"/>
    </row>
    <row r="440" spans="12:12" x14ac:dyDescent="0.35">
      <c r="L440" s="16"/>
    </row>
    <row r="441" spans="12:12" x14ac:dyDescent="0.35">
      <c r="L441" s="16"/>
    </row>
    <row r="442" spans="12:12" x14ac:dyDescent="0.35">
      <c r="L442" s="16"/>
    </row>
    <row r="443" spans="12:12" x14ac:dyDescent="0.35">
      <c r="L443" s="16"/>
    </row>
    <row r="444" spans="12:12" x14ac:dyDescent="0.35">
      <c r="L444" s="16"/>
    </row>
    <row r="445" spans="12:12" x14ac:dyDescent="0.35">
      <c r="L445" s="16"/>
    </row>
    <row r="446" spans="12:12" x14ac:dyDescent="0.35">
      <c r="L446" s="16"/>
    </row>
    <row r="447" spans="12:12" x14ac:dyDescent="0.35">
      <c r="L447" s="16"/>
    </row>
    <row r="448" spans="12:12" x14ac:dyDescent="0.35">
      <c r="L448" s="16"/>
    </row>
    <row r="449" spans="12:12" x14ac:dyDescent="0.35">
      <c r="L449" s="16"/>
    </row>
    <row r="450" spans="12:12" x14ac:dyDescent="0.35">
      <c r="L450" s="16"/>
    </row>
    <row r="451" spans="12:12" x14ac:dyDescent="0.35">
      <c r="L451" s="16"/>
    </row>
    <row r="452" spans="12:12" x14ac:dyDescent="0.35">
      <c r="L452" s="16"/>
    </row>
    <row r="453" spans="12:12" x14ac:dyDescent="0.35">
      <c r="L453" s="16"/>
    </row>
    <row r="454" spans="12:12" x14ac:dyDescent="0.35">
      <c r="L454" s="16"/>
    </row>
    <row r="455" spans="12:12" x14ac:dyDescent="0.35">
      <c r="L455" s="16"/>
    </row>
    <row r="456" spans="12:12" x14ac:dyDescent="0.35">
      <c r="L456" s="16"/>
    </row>
    <row r="457" spans="12:12" x14ac:dyDescent="0.35">
      <c r="L457" s="16"/>
    </row>
    <row r="458" spans="12:12" x14ac:dyDescent="0.35">
      <c r="L458" s="16"/>
    </row>
    <row r="459" spans="12:12" x14ac:dyDescent="0.35">
      <c r="L459" s="16"/>
    </row>
    <row r="460" spans="12:12" x14ac:dyDescent="0.35">
      <c r="L460" s="16"/>
    </row>
    <row r="461" spans="12:12" x14ac:dyDescent="0.35">
      <c r="L461" s="16"/>
    </row>
    <row r="462" spans="12:12" x14ac:dyDescent="0.35">
      <c r="L462" s="16"/>
    </row>
    <row r="463" spans="12:12" x14ac:dyDescent="0.35">
      <c r="L463" s="16"/>
    </row>
    <row r="464" spans="12:12" x14ac:dyDescent="0.35">
      <c r="L464" s="16"/>
    </row>
    <row r="465" spans="12:12" x14ac:dyDescent="0.35">
      <c r="L465" s="16"/>
    </row>
    <row r="466" spans="12:12" x14ac:dyDescent="0.35">
      <c r="L466" s="16"/>
    </row>
    <row r="467" spans="12:12" x14ac:dyDescent="0.35">
      <c r="L467" s="16"/>
    </row>
    <row r="468" spans="12:12" x14ac:dyDescent="0.35">
      <c r="L468" s="16"/>
    </row>
    <row r="469" spans="12:12" x14ac:dyDescent="0.35">
      <c r="L469" s="16"/>
    </row>
    <row r="470" spans="12:12" x14ac:dyDescent="0.35">
      <c r="L470" s="16"/>
    </row>
    <row r="471" spans="12:12" x14ac:dyDescent="0.35">
      <c r="L471" s="16"/>
    </row>
    <row r="472" spans="12:12" x14ac:dyDescent="0.35">
      <c r="L472" s="16"/>
    </row>
    <row r="473" spans="12:12" x14ac:dyDescent="0.35">
      <c r="L473" s="16"/>
    </row>
    <row r="474" spans="12:12" x14ac:dyDescent="0.35">
      <c r="L474" s="16"/>
    </row>
    <row r="475" spans="12:12" x14ac:dyDescent="0.35">
      <c r="L475" s="16"/>
    </row>
    <row r="476" spans="12:12" x14ac:dyDescent="0.35">
      <c r="L476" s="16"/>
    </row>
    <row r="477" spans="12:12" x14ac:dyDescent="0.35">
      <c r="L477" s="16"/>
    </row>
    <row r="478" spans="12:12" x14ac:dyDescent="0.35">
      <c r="L478" s="16"/>
    </row>
    <row r="479" spans="12:12" x14ac:dyDescent="0.35">
      <c r="L479" s="16"/>
    </row>
    <row r="480" spans="12:12" x14ac:dyDescent="0.35">
      <c r="L480" s="16"/>
    </row>
    <row r="481" spans="12:12" x14ac:dyDescent="0.35">
      <c r="L481" s="16"/>
    </row>
    <row r="482" spans="12:12" x14ac:dyDescent="0.35">
      <c r="L482" s="16"/>
    </row>
    <row r="483" spans="12:12" x14ac:dyDescent="0.35">
      <c r="L483" s="16"/>
    </row>
    <row r="484" spans="12:12" x14ac:dyDescent="0.35">
      <c r="L484" s="16"/>
    </row>
    <row r="485" spans="12:12" x14ac:dyDescent="0.35">
      <c r="L485" s="16"/>
    </row>
    <row r="486" spans="12:12" x14ac:dyDescent="0.35">
      <c r="L486" s="16"/>
    </row>
    <row r="487" spans="12:12" x14ac:dyDescent="0.35">
      <c r="L487" s="16"/>
    </row>
    <row r="488" spans="12:12" x14ac:dyDescent="0.35">
      <c r="L488" s="16"/>
    </row>
    <row r="489" spans="12:12" x14ac:dyDescent="0.35">
      <c r="L489" s="16"/>
    </row>
    <row r="490" spans="12:12" x14ac:dyDescent="0.35">
      <c r="L490" s="16"/>
    </row>
    <row r="491" spans="12:12" x14ac:dyDescent="0.35">
      <c r="L491" s="16"/>
    </row>
    <row r="492" spans="12:12" x14ac:dyDescent="0.35">
      <c r="L492" s="16"/>
    </row>
    <row r="493" spans="12:12" x14ac:dyDescent="0.35">
      <c r="L493" s="16"/>
    </row>
    <row r="494" spans="12:12" x14ac:dyDescent="0.35">
      <c r="L494" s="16"/>
    </row>
    <row r="495" spans="12:12" x14ac:dyDescent="0.35">
      <c r="L495" s="16"/>
    </row>
    <row r="496" spans="12:12" x14ac:dyDescent="0.35">
      <c r="L496" s="16"/>
    </row>
    <row r="497" spans="12:12" x14ac:dyDescent="0.35">
      <c r="L497" s="16"/>
    </row>
    <row r="498" spans="12:12" x14ac:dyDescent="0.35">
      <c r="L498" s="16"/>
    </row>
    <row r="499" spans="12:12" x14ac:dyDescent="0.35">
      <c r="L499" s="16"/>
    </row>
    <row r="500" spans="12:12" x14ac:dyDescent="0.35">
      <c r="L500" s="16"/>
    </row>
    <row r="501" spans="12:12" x14ac:dyDescent="0.35">
      <c r="L501" s="16"/>
    </row>
    <row r="502" spans="12:12" x14ac:dyDescent="0.35">
      <c r="L502" s="16"/>
    </row>
    <row r="503" spans="12:12" x14ac:dyDescent="0.35">
      <c r="L503" s="16"/>
    </row>
    <row r="504" spans="12:12" x14ac:dyDescent="0.35">
      <c r="L504" s="16"/>
    </row>
    <row r="505" spans="12:12" x14ac:dyDescent="0.35">
      <c r="L505" s="16"/>
    </row>
    <row r="506" spans="12:12" x14ac:dyDescent="0.35">
      <c r="L506" s="16"/>
    </row>
    <row r="507" spans="12:12" x14ac:dyDescent="0.35">
      <c r="L507" s="16"/>
    </row>
    <row r="508" spans="12:12" x14ac:dyDescent="0.35">
      <c r="L508" s="16"/>
    </row>
    <row r="509" spans="12:12" x14ac:dyDescent="0.35">
      <c r="L509" s="16"/>
    </row>
    <row r="510" spans="12:12" x14ac:dyDescent="0.35">
      <c r="L510" s="16"/>
    </row>
    <row r="511" spans="12:12" x14ac:dyDescent="0.35">
      <c r="L511" s="16"/>
    </row>
    <row r="512" spans="12:12" x14ac:dyDescent="0.35">
      <c r="L512" s="16"/>
    </row>
    <row r="513" spans="12:12" x14ac:dyDescent="0.35">
      <c r="L513" s="16"/>
    </row>
    <row r="514" spans="12:12" x14ac:dyDescent="0.35">
      <c r="L514" s="16"/>
    </row>
    <row r="515" spans="12:12" x14ac:dyDescent="0.35">
      <c r="L515" s="16"/>
    </row>
    <row r="516" spans="12:12" x14ac:dyDescent="0.35">
      <c r="L516" s="16"/>
    </row>
    <row r="517" spans="12:12" x14ac:dyDescent="0.35">
      <c r="L517" s="16"/>
    </row>
    <row r="518" spans="12:12" x14ac:dyDescent="0.35">
      <c r="L518" s="16"/>
    </row>
    <row r="519" spans="12:12" x14ac:dyDescent="0.35">
      <c r="L519" s="16"/>
    </row>
    <row r="520" spans="12:12" x14ac:dyDescent="0.35">
      <c r="L520" s="16"/>
    </row>
    <row r="521" spans="12:12" x14ac:dyDescent="0.35">
      <c r="L521" s="16"/>
    </row>
    <row r="522" spans="12:12" x14ac:dyDescent="0.35">
      <c r="L522" s="16"/>
    </row>
    <row r="523" spans="12:12" x14ac:dyDescent="0.35">
      <c r="L523" s="16"/>
    </row>
    <row r="524" spans="12:12" x14ac:dyDescent="0.35">
      <c r="L524" s="16"/>
    </row>
    <row r="525" spans="12:12" x14ac:dyDescent="0.35">
      <c r="L525" s="16"/>
    </row>
    <row r="526" spans="12:12" x14ac:dyDescent="0.35">
      <c r="L526" s="16"/>
    </row>
    <row r="527" spans="12:12" x14ac:dyDescent="0.35">
      <c r="L527" s="16"/>
    </row>
    <row r="528" spans="12:12" x14ac:dyDescent="0.35">
      <c r="L528" s="16"/>
    </row>
    <row r="529" spans="12:12" x14ac:dyDescent="0.35">
      <c r="L529" s="16"/>
    </row>
    <row r="530" spans="12:12" x14ac:dyDescent="0.35">
      <c r="L530" s="16"/>
    </row>
    <row r="531" spans="12:12" x14ac:dyDescent="0.35">
      <c r="L531" s="16"/>
    </row>
    <row r="532" spans="12:12" x14ac:dyDescent="0.35">
      <c r="L532" s="16"/>
    </row>
    <row r="533" spans="12:12" x14ac:dyDescent="0.35">
      <c r="L533" s="16"/>
    </row>
    <row r="534" spans="12:12" x14ac:dyDescent="0.35">
      <c r="L534" s="16"/>
    </row>
    <row r="535" spans="12:12" x14ac:dyDescent="0.35">
      <c r="L535" s="16"/>
    </row>
    <row r="536" spans="12:12" x14ac:dyDescent="0.35">
      <c r="L536" s="16"/>
    </row>
    <row r="537" spans="12:12" x14ac:dyDescent="0.35">
      <c r="L537" s="16"/>
    </row>
    <row r="538" spans="12:12" x14ac:dyDescent="0.35">
      <c r="L538" s="16"/>
    </row>
    <row r="539" spans="12:12" x14ac:dyDescent="0.35">
      <c r="L539" s="16"/>
    </row>
    <row r="540" spans="12:12" x14ac:dyDescent="0.35">
      <c r="L540" s="16"/>
    </row>
    <row r="541" spans="12:12" x14ac:dyDescent="0.35">
      <c r="L541" s="16"/>
    </row>
    <row r="542" spans="12:12" x14ac:dyDescent="0.35">
      <c r="L542" s="16"/>
    </row>
    <row r="543" spans="12:12" x14ac:dyDescent="0.35">
      <c r="L543" s="16"/>
    </row>
    <row r="544" spans="12:12" x14ac:dyDescent="0.35">
      <c r="L544" s="16"/>
    </row>
    <row r="545" spans="12:12" x14ac:dyDescent="0.35">
      <c r="L545" s="16"/>
    </row>
    <row r="546" spans="12:12" x14ac:dyDescent="0.35">
      <c r="L546" s="16"/>
    </row>
    <row r="547" spans="12:12" x14ac:dyDescent="0.35">
      <c r="L547" s="16"/>
    </row>
    <row r="548" spans="12:12" x14ac:dyDescent="0.35">
      <c r="L548" s="16"/>
    </row>
    <row r="549" spans="12:12" x14ac:dyDescent="0.35">
      <c r="L549" s="16"/>
    </row>
    <row r="550" spans="12:12" x14ac:dyDescent="0.35">
      <c r="L550" s="16"/>
    </row>
    <row r="551" spans="12:12" x14ac:dyDescent="0.35">
      <c r="L551" s="16"/>
    </row>
    <row r="552" spans="12:12" x14ac:dyDescent="0.35">
      <c r="L552" s="16"/>
    </row>
    <row r="553" spans="12:12" x14ac:dyDescent="0.35">
      <c r="L553" s="16"/>
    </row>
    <row r="554" spans="12:12" x14ac:dyDescent="0.35">
      <c r="L554" s="16"/>
    </row>
    <row r="555" spans="12:12" x14ac:dyDescent="0.35">
      <c r="L555" s="16"/>
    </row>
    <row r="556" spans="12:12" x14ac:dyDescent="0.35">
      <c r="L556" s="16"/>
    </row>
    <row r="557" spans="12:12" x14ac:dyDescent="0.35">
      <c r="L557" s="16"/>
    </row>
    <row r="558" spans="12:12" x14ac:dyDescent="0.35">
      <c r="L558" s="16"/>
    </row>
    <row r="559" spans="12:12" x14ac:dyDescent="0.35">
      <c r="L559" s="16"/>
    </row>
    <row r="560" spans="12:12" x14ac:dyDescent="0.35">
      <c r="L560" s="16"/>
    </row>
    <row r="561" spans="12:12" x14ac:dyDescent="0.35">
      <c r="L561" s="16"/>
    </row>
    <row r="562" spans="12:12" x14ac:dyDescent="0.35">
      <c r="L562" s="16"/>
    </row>
    <row r="563" spans="12:12" x14ac:dyDescent="0.35">
      <c r="L563" s="16"/>
    </row>
    <row r="564" spans="12:12" x14ac:dyDescent="0.35">
      <c r="L564" s="16"/>
    </row>
    <row r="565" spans="12:12" x14ac:dyDescent="0.35">
      <c r="L565" s="16"/>
    </row>
    <row r="566" spans="12:12" x14ac:dyDescent="0.35">
      <c r="L566" s="16"/>
    </row>
    <row r="567" spans="12:12" x14ac:dyDescent="0.35">
      <c r="L567" s="16"/>
    </row>
    <row r="568" spans="12:12" x14ac:dyDescent="0.35">
      <c r="L568" s="16"/>
    </row>
    <row r="569" spans="12:12" x14ac:dyDescent="0.35">
      <c r="L569" s="16"/>
    </row>
    <row r="570" spans="12:12" x14ac:dyDescent="0.35">
      <c r="L570" s="16"/>
    </row>
    <row r="571" spans="12:12" x14ac:dyDescent="0.35">
      <c r="L571" s="16"/>
    </row>
    <row r="572" spans="12:12" x14ac:dyDescent="0.35">
      <c r="L572" s="16"/>
    </row>
    <row r="573" spans="12:12" x14ac:dyDescent="0.35">
      <c r="L573" s="16"/>
    </row>
    <row r="574" spans="12:12" x14ac:dyDescent="0.35">
      <c r="L574" s="16"/>
    </row>
    <row r="575" spans="12:12" x14ac:dyDescent="0.35">
      <c r="L575" s="16"/>
    </row>
    <row r="576" spans="12:12" x14ac:dyDescent="0.35">
      <c r="L576" s="16"/>
    </row>
    <row r="577" spans="12:12" x14ac:dyDescent="0.35">
      <c r="L577" s="16"/>
    </row>
    <row r="578" spans="12:12" x14ac:dyDescent="0.35">
      <c r="L578" s="16"/>
    </row>
    <row r="579" spans="12:12" x14ac:dyDescent="0.35">
      <c r="L579" s="16"/>
    </row>
    <row r="580" spans="12:12" x14ac:dyDescent="0.35">
      <c r="L580" s="16"/>
    </row>
    <row r="581" spans="12:12" x14ac:dyDescent="0.35">
      <c r="L581" s="16"/>
    </row>
    <row r="582" spans="12:12" x14ac:dyDescent="0.35">
      <c r="L582" s="16"/>
    </row>
    <row r="583" spans="12:12" x14ac:dyDescent="0.35">
      <c r="L583" s="16"/>
    </row>
    <row r="584" spans="12:12" x14ac:dyDescent="0.35">
      <c r="L584" s="16"/>
    </row>
    <row r="585" spans="12:12" x14ac:dyDescent="0.35">
      <c r="L585" s="16"/>
    </row>
    <row r="586" spans="12:12" x14ac:dyDescent="0.35">
      <c r="L586" s="16"/>
    </row>
    <row r="587" spans="12:12" x14ac:dyDescent="0.35">
      <c r="L587" s="16"/>
    </row>
    <row r="588" spans="12:12" x14ac:dyDescent="0.35">
      <c r="L588" s="16"/>
    </row>
    <row r="589" spans="12:12" x14ac:dyDescent="0.35">
      <c r="L589" s="16"/>
    </row>
    <row r="590" spans="12:12" x14ac:dyDescent="0.35">
      <c r="L590" s="16"/>
    </row>
    <row r="591" spans="12:12" x14ac:dyDescent="0.35">
      <c r="L591" s="16"/>
    </row>
    <row r="592" spans="12:12" x14ac:dyDescent="0.35">
      <c r="L592" s="16"/>
    </row>
    <row r="593" spans="12:12" x14ac:dyDescent="0.35">
      <c r="L593" s="16"/>
    </row>
    <row r="594" spans="12:12" x14ac:dyDescent="0.35">
      <c r="L594" s="16"/>
    </row>
    <row r="595" spans="12:12" x14ac:dyDescent="0.35">
      <c r="L595" s="16"/>
    </row>
    <row r="596" spans="12:12" x14ac:dyDescent="0.35">
      <c r="L596" s="16"/>
    </row>
    <row r="597" spans="12:12" x14ac:dyDescent="0.35">
      <c r="L597" s="16"/>
    </row>
    <row r="598" spans="12:12" x14ac:dyDescent="0.35">
      <c r="L598" s="16"/>
    </row>
    <row r="599" spans="12:12" x14ac:dyDescent="0.35">
      <c r="L599" s="16"/>
    </row>
    <row r="600" spans="12:12" x14ac:dyDescent="0.35">
      <c r="L600" s="16"/>
    </row>
    <row r="601" spans="12:12" x14ac:dyDescent="0.35">
      <c r="L601" s="16"/>
    </row>
    <row r="602" spans="12:12" x14ac:dyDescent="0.35">
      <c r="L602" s="16"/>
    </row>
    <row r="603" spans="12:12" x14ac:dyDescent="0.35">
      <c r="L603" s="16"/>
    </row>
    <row r="604" spans="12:12" x14ac:dyDescent="0.35">
      <c r="L604" s="16"/>
    </row>
    <row r="605" spans="12:12" x14ac:dyDescent="0.35">
      <c r="L605" s="16"/>
    </row>
    <row r="606" spans="12:12" x14ac:dyDescent="0.35">
      <c r="L606" s="16"/>
    </row>
    <row r="607" spans="12:12" x14ac:dyDescent="0.35">
      <c r="L607" s="16"/>
    </row>
    <row r="608" spans="12:12" x14ac:dyDescent="0.35">
      <c r="L608" s="16"/>
    </row>
    <row r="609" spans="12:12" x14ac:dyDescent="0.35">
      <c r="L609" s="16"/>
    </row>
    <row r="610" spans="12:12" x14ac:dyDescent="0.35">
      <c r="L610" s="16"/>
    </row>
    <row r="611" spans="12:12" x14ac:dyDescent="0.35">
      <c r="L611" s="16"/>
    </row>
    <row r="612" spans="12:12" x14ac:dyDescent="0.35">
      <c r="L612" s="16"/>
    </row>
    <row r="613" spans="12:12" x14ac:dyDescent="0.35">
      <c r="L613" s="16"/>
    </row>
    <row r="614" spans="12:12" x14ac:dyDescent="0.35">
      <c r="L614" s="16"/>
    </row>
    <row r="615" spans="12:12" x14ac:dyDescent="0.35">
      <c r="L615" s="16"/>
    </row>
    <row r="616" spans="12:12" x14ac:dyDescent="0.35">
      <c r="L616" s="16"/>
    </row>
    <row r="617" spans="12:12" x14ac:dyDescent="0.35">
      <c r="L617" s="16"/>
    </row>
    <row r="618" spans="12:12" x14ac:dyDescent="0.35">
      <c r="L618" s="16"/>
    </row>
    <row r="619" spans="12:12" x14ac:dyDescent="0.35">
      <c r="L619" s="16"/>
    </row>
    <row r="620" spans="12:12" x14ac:dyDescent="0.35">
      <c r="L620" s="16"/>
    </row>
    <row r="621" spans="12:12" x14ac:dyDescent="0.35">
      <c r="L621" s="16"/>
    </row>
    <row r="622" spans="12:12" x14ac:dyDescent="0.35">
      <c r="L622" s="16"/>
    </row>
    <row r="623" spans="12:12" x14ac:dyDescent="0.35">
      <c r="L623" s="16"/>
    </row>
    <row r="624" spans="12:12" x14ac:dyDescent="0.35">
      <c r="L624" s="16"/>
    </row>
    <row r="625" spans="12:12" x14ac:dyDescent="0.35">
      <c r="L625" s="16"/>
    </row>
    <row r="626" spans="12:12" x14ac:dyDescent="0.35">
      <c r="L626" s="16"/>
    </row>
    <row r="627" spans="12:12" x14ac:dyDescent="0.35">
      <c r="L627" s="16"/>
    </row>
    <row r="628" spans="12:12" x14ac:dyDescent="0.35">
      <c r="L628" s="16"/>
    </row>
    <row r="629" spans="12:12" x14ac:dyDescent="0.35">
      <c r="L629" s="16"/>
    </row>
    <row r="630" spans="12:12" x14ac:dyDescent="0.35">
      <c r="L630" s="16"/>
    </row>
    <row r="631" spans="12:12" x14ac:dyDescent="0.35">
      <c r="L631" s="16"/>
    </row>
    <row r="632" spans="12:12" x14ac:dyDescent="0.35">
      <c r="L632" s="16"/>
    </row>
    <row r="633" spans="12:12" x14ac:dyDescent="0.35">
      <c r="L633" s="16"/>
    </row>
    <row r="634" spans="12:12" x14ac:dyDescent="0.35">
      <c r="L634" s="16"/>
    </row>
    <row r="635" spans="12:12" x14ac:dyDescent="0.35">
      <c r="L635" s="16"/>
    </row>
    <row r="636" spans="12:12" x14ac:dyDescent="0.35">
      <c r="L636" s="16"/>
    </row>
    <row r="637" spans="12:12" x14ac:dyDescent="0.35">
      <c r="L637" s="16"/>
    </row>
    <row r="638" spans="12:12" x14ac:dyDescent="0.35">
      <c r="L638" s="16"/>
    </row>
    <row r="639" spans="12:12" x14ac:dyDescent="0.35">
      <c r="L639" s="16"/>
    </row>
    <row r="640" spans="12:12" x14ac:dyDescent="0.35">
      <c r="L640" s="16"/>
    </row>
    <row r="641" spans="12:12" x14ac:dyDescent="0.35">
      <c r="L641" s="16"/>
    </row>
    <row r="642" spans="12:12" x14ac:dyDescent="0.35">
      <c r="L642" s="16"/>
    </row>
    <row r="643" spans="12:12" x14ac:dyDescent="0.35">
      <c r="L643" s="16"/>
    </row>
    <row r="644" spans="12:12" x14ac:dyDescent="0.35">
      <c r="L644" s="16"/>
    </row>
    <row r="645" spans="12:12" x14ac:dyDescent="0.35">
      <c r="L645" s="16"/>
    </row>
    <row r="646" spans="12:12" x14ac:dyDescent="0.35">
      <c r="L646" s="16"/>
    </row>
    <row r="647" spans="12:12" x14ac:dyDescent="0.35">
      <c r="L647" s="16"/>
    </row>
    <row r="648" spans="12:12" x14ac:dyDescent="0.35">
      <c r="L648" s="16"/>
    </row>
    <row r="649" spans="12:12" x14ac:dyDescent="0.35">
      <c r="L649" s="16"/>
    </row>
    <row r="650" spans="12:12" x14ac:dyDescent="0.35">
      <c r="L650" s="16"/>
    </row>
    <row r="651" spans="12:12" x14ac:dyDescent="0.35">
      <c r="L651" s="16"/>
    </row>
    <row r="652" spans="12:12" x14ac:dyDescent="0.35">
      <c r="L652" s="16"/>
    </row>
    <row r="653" spans="12:12" x14ac:dyDescent="0.35">
      <c r="L653" s="16"/>
    </row>
    <row r="654" spans="12:12" x14ac:dyDescent="0.35">
      <c r="L654" s="16"/>
    </row>
    <row r="655" spans="12:12" x14ac:dyDescent="0.35">
      <c r="L655" s="16"/>
    </row>
    <row r="656" spans="12:12" x14ac:dyDescent="0.35">
      <c r="L656" s="16"/>
    </row>
    <row r="657" spans="12:12" x14ac:dyDescent="0.35">
      <c r="L657" s="16"/>
    </row>
    <row r="658" spans="12:12" x14ac:dyDescent="0.35">
      <c r="L658" s="16"/>
    </row>
    <row r="659" spans="12:12" x14ac:dyDescent="0.35">
      <c r="L659" s="16"/>
    </row>
    <row r="660" spans="12:12" x14ac:dyDescent="0.35">
      <c r="L660" s="16"/>
    </row>
    <row r="661" spans="12:12" x14ac:dyDescent="0.35">
      <c r="L661" s="16"/>
    </row>
    <row r="662" spans="12:12" x14ac:dyDescent="0.35">
      <c r="L662" s="16"/>
    </row>
    <row r="663" spans="12:12" x14ac:dyDescent="0.35">
      <c r="L663" s="16"/>
    </row>
    <row r="664" spans="12:12" x14ac:dyDescent="0.35">
      <c r="L664" s="16"/>
    </row>
    <row r="665" spans="12:12" x14ac:dyDescent="0.35">
      <c r="L665" s="16"/>
    </row>
    <row r="666" spans="12:12" x14ac:dyDescent="0.35">
      <c r="L666" s="16"/>
    </row>
    <row r="667" spans="12:12" x14ac:dyDescent="0.35">
      <c r="L667" s="16"/>
    </row>
    <row r="668" spans="12:12" x14ac:dyDescent="0.35">
      <c r="L668" s="16"/>
    </row>
    <row r="669" spans="12:12" x14ac:dyDescent="0.35">
      <c r="L669" s="16"/>
    </row>
    <row r="670" spans="12:12" x14ac:dyDescent="0.35">
      <c r="L670" s="16"/>
    </row>
    <row r="671" spans="12:12" x14ac:dyDescent="0.35">
      <c r="L671" s="16"/>
    </row>
    <row r="672" spans="12:12" x14ac:dyDescent="0.35">
      <c r="L672" s="16"/>
    </row>
    <row r="673" spans="12:12" x14ac:dyDescent="0.35">
      <c r="L673" s="16"/>
    </row>
    <row r="674" spans="12:12" x14ac:dyDescent="0.35">
      <c r="L674" s="16"/>
    </row>
    <row r="675" spans="12:12" x14ac:dyDescent="0.35">
      <c r="L675" s="16"/>
    </row>
    <row r="676" spans="12:12" x14ac:dyDescent="0.35">
      <c r="L676" s="16"/>
    </row>
    <row r="677" spans="12:12" x14ac:dyDescent="0.35">
      <c r="L677" s="16"/>
    </row>
    <row r="678" spans="12:12" x14ac:dyDescent="0.35">
      <c r="L678" s="16"/>
    </row>
    <row r="679" spans="12:12" x14ac:dyDescent="0.35">
      <c r="L679" s="16"/>
    </row>
    <row r="680" spans="12:12" x14ac:dyDescent="0.35">
      <c r="L680" s="16"/>
    </row>
    <row r="681" spans="12:12" x14ac:dyDescent="0.35">
      <c r="L681" s="16"/>
    </row>
    <row r="682" spans="12:12" x14ac:dyDescent="0.35">
      <c r="L682" s="16"/>
    </row>
    <row r="683" spans="12:12" x14ac:dyDescent="0.35">
      <c r="L683" s="16"/>
    </row>
    <row r="684" spans="12:12" x14ac:dyDescent="0.35">
      <c r="L684" s="16"/>
    </row>
    <row r="685" spans="12:12" x14ac:dyDescent="0.35">
      <c r="L685" s="16"/>
    </row>
    <row r="686" spans="12:12" x14ac:dyDescent="0.35">
      <c r="L686" s="16"/>
    </row>
    <row r="687" spans="12:12" x14ac:dyDescent="0.35">
      <c r="L687" s="16"/>
    </row>
    <row r="688" spans="12:12" x14ac:dyDescent="0.35">
      <c r="L688" s="16"/>
    </row>
    <row r="689" spans="12:12" x14ac:dyDescent="0.35">
      <c r="L689" s="16"/>
    </row>
    <row r="690" spans="12:12" x14ac:dyDescent="0.35">
      <c r="L690" s="16"/>
    </row>
    <row r="691" spans="12:12" x14ac:dyDescent="0.35">
      <c r="L691" s="16"/>
    </row>
    <row r="692" spans="12:12" x14ac:dyDescent="0.35">
      <c r="L692" s="16"/>
    </row>
    <row r="693" spans="12:12" x14ac:dyDescent="0.35">
      <c r="L693" s="16"/>
    </row>
    <row r="694" spans="12:12" x14ac:dyDescent="0.35">
      <c r="L694" s="16"/>
    </row>
    <row r="695" spans="12:12" x14ac:dyDescent="0.35">
      <c r="L695" s="16"/>
    </row>
    <row r="696" spans="12:12" x14ac:dyDescent="0.35">
      <c r="L696" s="16"/>
    </row>
    <row r="697" spans="12:12" x14ac:dyDescent="0.35">
      <c r="L697" s="16"/>
    </row>
    <row r="698" spans="12:12" x14ac:dyDescent="0.35">
      <c r="L698" s="16"/>
    </row>
    <row r="699" spans="12:12" x14ac:dyDescent="0.35">
      <c r="L699" s="16"/>
    </row>
    <row r="700" spans="12:12" x14ac:dyDescent="0.35">
      <c r="L700" s="16"/>
    </row>
    <row r="701" spans="12:12" x14ac:dyDescent="0.35">
      <c r="L701" s="16"/>
    </row>
    <row r="702" spans="12:12" x14ac:dyDescent="0.35">
      <c r="L702" s="16"/>
    </row>
    <row r="703" spans="12:12" x14ac:dyDescent="0.35">
      <c r="L703" s="16"/>
    </row>
    <row r="704" spans="12:12" x14ac:dyDescent="0.35">
      <c r="L704" s="16"/>
    </row>
    <row r="705" spans="12:12" x14ac:dyDescent="0.35">
      <c r="L705" s="16"/>
    </row>
    <row r="706" spans="12:12" x14ac:dyDescent="0.35">
      <c r="L706" s="16"/>
    </row>
    <row r="707" spans="12:12" x14ac:dyDescent="0.35">
      <c r="L707" s="16"/>
    </row>
    <row r="708" spans="12:12" x14ac:dyDescent="0.35">
      <c r="L708" s="16"/>
    </row>
    <row r="709" spans="12:12" x14ac:dyDescent="0.35">
      <c r="L709" s="16"/>
    </row>
    <row r="710" spans="12:12" x14ac:dyDescent="0.35">
      <c r="L710" s="16"/>
    </row>
    <row r="711" spans="12:12" x14ac:dyDescent="0.35">
      <c r="L711" s="16"/>
    </row>
    <row r="712" spans="12:12" x14ac:dyDescent="0.35">
      <c r="L712" s="16"/>
    </row>
    <row r="713" spans="12:12" x14ac:dyDescent="0.35">
      <c r="L713" s="16"/>
    </row>
    <row r="714" spans="12:12" x14ac:dyDescent="0.35">
      <c r="L714" s="16"/>
    </row>
    <row r="715" spans="12:12" x14ac:dyDescent="0.35">
      <c r="L715" s="16"/>
    </row>
    <row r="716" spans="12:12" x14ac:dyDescent="0.35">
      <c r="L716" s="16"/>
    </row>
    <row r="717" spans="12:12" x14ac:dyDescent="0.35">
      <c r="L717" s="16"/>
    </row>
    <row r="718" spans="12:12" x14ac:dyDescent="0.35">
      <c r="L718" s="16"/>
    </row>
    <row r="719" spans="12:12" x14ac:dyDescent="0.35">
      <c r="L719" s="16"/>
    </row>
    <row r="720" spans="12:12" x14ac:dyDescent="0.35">
      <c r="L720" s="16"/>
    </row>
    <row r="721" spans="12:12" x14ac:dyDescent="0.35">
      <c r="L721" s="16"/>
    </row>
    <row r="722" spans="12:12" x14ac:dyDescent="0.35">
      <c r="L722" s="16"/>
    </row>
    <row r="723" spans="12:12" x14ac:dyDescent="0.35">
      <c r="L723" s="16"/>
    </row>
    <row r="724" spans="12:12" x14ac:dyDescent="0.35">
      <c r="L724" s="16"/>
    </row>
    <row r="725" spans="12:12" x14ac:dyDescent="0.35">
      <c r="L725" s="16"/>
    </row>
    <row r="726" spans="12:12" x14ac:dyDescent="0.35">
      <c r="L726" s="16"/>
    </row>
    <row r="727" spans="12:12" x14ac:dyDescent="0.35">
      <c r="L727" s="16"/>
    </row>
    <row r="728" spans="12:12" x14ac:dyDescent="0.35">
      <c r="L728" s="16"/>
    </row>
    <row r="729" spans="12:12" x14ac:dyDescent="0.35">
      <c r="L729" s="16"/>
    </row>
    <row r="730" spans="12:12" x14ac:dyDescent="0.35">
      <c r="L730" s="16"/>
    </row>
    <row r="731" spans="12:12" x14ac:dyDescent="0.35">
      <c r="L731" s="16"/>
    </row>
    <row r="732" spans="12:12" x14ac:dyDescent="0.35">
      <c r="L732" s="16"/>
    </row>
    <row r="733" spans="12:12" x14ac:dyDescent="0.35">
      <c r="L733" s="16"/>
    </row>
    <row r="734" spans="12:12" x14ac:dyDescent="0.35">
      <c r="L734" s="16"/>
    </row>
    <row r="735" spans="12:12" x14ac:dyDescent="0.35">
      <c r="L735" s="16"/>
    </row>
    <row r="736" spans="12:12" x14ac:dyDescent="0.35">
      <c r="L736" s="16"/>
    </row>
    <row r="737" spans="12:12" x14ac:dyDescent="0.35">
      <c r="L737" s="16"/>
    </row>
    <row r="738" spans="12:12" x14ac:dyDescent="0.35">
      <c r="L738" s="16"/>
    </row>
    <row r="739" spans="12:12" x14ac:dyDescent="0.35">
      <c r="L739" s="16"/>
    </row>
    <row r="740" spans="12:12" x14ac:dyDescent="0.35">
      <c r="L740" s="16"/>
    </row>
    <row r="741" spans="12:12" x14ac:dyDescent="0.35">
      <c r="L741" s="16"/>
    </row>
    <row r="742" spans="12:12" x14ac:dyDescent="0.35">
      <c r="L742" s="16"/>
    </row>
    <row r="743" spans="12:12" x14ac:dyDescent="0.35">
      <c r="L743" s="16"/>
    </row>
    <row r="744" spans="12:12" x14ac:dyDescent="0.35">
      <c r="L744" s="16"/>
    </row>
    <row r="745" spans="12:12" x14ac:dyDescent="0.35">
      <c r="L745" s="16"/>
    </row>
    <row r="746" spans="12:12" x14ac:dyDescent="0.35">
      <c r="L746" s="16"/>
    </row>
    <row r="747" spans="12:12" x14ac:dyDescent="0.35">
      <c r="L747" s="16"/>
    </row>
    <row r="748" spans="12:12" x14ac:dyDescent="0.35">
      <c r="L748" s="16"/>
    </row>
    <row r="749" spans="12:12" x14ac:dyDescent="0.35">
      <c r="L749" s="16"/>
    </row>
    <row r="750" spans="12:12" x14ac:dyDescent="0.35">
      <c r="L750" s="16"/>
    </row>
    <row r="751" spans="12:12" x14ac:dyDescent="0.35">
      <c r="L751" s="16"/>
    </row>
    <row r="752" spans="12:12" x14ac:dyDescent="0.35">
      <c r="L752" s="16"/>
    </row>
    <row r="753" spans="12:12" x14ac:dyDescent="0.35">
      <c r="L753" s="16"/>
    </row>
    <row r="754" spans="12:12" x14ac:dyDescent="0.35">
      <c r="L754" s="16"/>
    </row>
    <row r="755" spans="12:12" x14ac:dyDescent="0.35">
      <c r="L755" s="16"/>
    </row>
    <row r="756" spans="12:12" x14ac:dyDescent="0.35">
      <c r="L756" s="16"/>
    </row>
    <row r="757" spans="12:12" x14ac:dyDescent="0.35">
      <c r="L757" s="16"/>
    </row>
    <row r="758" spans="12:12" x14ac:dyDescent="0.35">
      <c r="L758" s="16"/>
    </row>
    <row r="759" spans="12:12" x14ac:dyDescent="0.35">
      <c r="L759" s="16"/>
    </row>
    <row r="760" spans="12:12" x14ac:dyDescent="0.35">
      <c r="L760" s="16"/>
    </row>
    <row r="761" spans="12:12" x14ac:dyDescent="0.35">
      <c r="L761" s="16"/>
    </row>
    <row r="762" spans="12:12" x14ac:dyDescent="0.35">
      <c r="L762" s="16"/>
    </row>
    <row r="763" spans="12:12" x14ac:dyDescent="0.35">
      <c r="L763" s="16"/>
    </row>
    <row r="764" spans="12:12" x14ac:dyDescent="0.35">
      <c r="L764" s="16"/>
    </row>
    <row r="765" spans="12:12" x14ac:dyDescent="0.35">
      <c r="L765" s="16"/>
    </row>
    <row r="766" spans="12:12" x14ac:dyDescent="0.35">
      <c r="L766" s="16"/>
    </row>
    <row r="767" spans="12:12" x14ac:dyDescent="0.35">
      <c r="L767" s="16"/>
    </row>
    <row r="768" spans="12:12" x14ac:dyDescent="0.35">
      <c r="L768" s="16"/>
    </row>
    <row r="769" spans="12:12" x14ac:dyDescent="0.35">
      <c r="L769" s="16"/>
    </row>
    <row r="770" spans="12:12" x14ac:dyDescent="0.35">
      <c r="L770" s="16"/>
    </row>
    <row r="771" spans="12:12" x14ac:dyDescent="0.35">
      <c r="L771" s="16"/>
    </row>
    <row r="772" spans="12:12" x14ac:dyDescent="0.35">
      <c r="L772" s="16"/>
    </row>
    <row r="773" spans="12:12" x14ac:dyDescent="0.35">
      <c r="L773" s="16"/>
    </row>
    <row r="774" spans="12:12" x14ac:dyDescent="0.35">
      <c r="L774" s="16"/>
    </row>
    <row r="775" spans="12:12" x14ac:dyDescent="0.35">
      <c r="L775" s="16"/>
    </row>
    <row r="776" spans="12:12" x14ac:dyDescent="0.35">
      <c r="L776" s="16"/>
    </row>
    <row r="777" spans="12:12" x14ac:dyDescent="0.35">
      <c r="L777" s="16"/>
    </row>
    <row r="778" spans="12:12" x14ac:dyDescent="0.35">
      <c r="L778" s="16"/>
    </row>
    <row r="779" spans="12:12" x14ac:dyDescent="0.35">
      <c r="L779" s="16"/>
    </row>
    <row r="780" spans="12:12" x14ac:dyDescent="0.35">
      <c r="L780" s="16"/>
    </row>
    <row r="781" spans="12:12" x14ac:dyDescent="0.35">
      <c r="L781" s="16"/>
    </row>
    <row r="782" spans="12:12" x14ac:dyDescent="0.35">
      <c r="L782" s="16"/>
    </row>
    <row r="783" spans="12:12" x14ac:dyDescent="0.35">
      <c r="L783" s="16"/>
    </row>
    <row r="784" spans="12:12" x14ac:dyDescent="0.35">
      <c r="L784" s="16"/>
    </row>
    <row r="785" spans="12:12" x14ac:dyDescent="0.35">
      <c r="L785" s="16"/>
    </row>
    <row r="786" spans="12:12" x14ac:dyDescent="0.35">
      <c r="L786" s="16"/>
    </row>
    <row r="787" spans="12:12" x14ac:dyDescent="0.35">
      <c r="L787" s="16"/>
    </row>
    <row r="788" spans="12:12" x14ac:dyDescent="0.35">
      <c r="L788" s="16"/>
    </row>
    <row r="789" spans="12:12" x14ac:dyDescent="0.35">
      <c r="L789" s="16"/>
    </row>
    <row r="790" spans="12:12" x14ac:dyDescent="0.35">
      <c r="L790" s="16"/>
    </row>
    <row r="791" spans="12:12" x14ac:dyDescent="0.35">
      <c r="L791" s="16"/>
    </row>
    <row r="792" spans="12:12" x14ac:dyDescent="0.35">
      <c r="L792" s="16"/>
    </row>
    <row r="793" spans="12:12" x14ac:dyDescent="0.35">
      <c r="L793" s="16"/>
    </row>
    <row r="794" spans="12:12" x14ac:dyDescent="0.35">
      <c r="L794" s="16"/>
    </row>
    <row r="795" spans="12:12" x14ac:dyDescent="0.35">
      <c r="L795" s="16"/>
    </row>
    <row r="796" spans="12:12" x14ac:dyDescent="0.35">
      <c r="L796" s="16"/>
    </row>
    <row r="797" spans="12:12" x14ac:dyDescent="0.35">
      <c r="L797" s="16"/>
    </row>
    <row r="798" spans="12:12" x14ac:dyDescent="0.35">
      <c r="L798" s="16"/>
    </row>
    <row r="799" spans="12:12" x14ac:dyDescent="0.35">
      <c r="L799" s="16"/>
    </row>
    <row r="800" spans="12:12" x14ac:dyDescent="0.35">
      <c r="L800" s="16"/>
    </row>
    <row r="801" spans="12:12" x14ac:dyDescent="0.35">
      <c r="L801" s="16"/>
    </row>
    <row r="802" spans="12:12" x14ac:dyDescent="0.35">
      <c r="L802" s="16"/>
    </row>
    <row r="803" spans="12:12" x14ac:dyDescent="0.35">
      <c r="L803" s="16"/>
    </row>
    <row r="804" spans="12:12" x14ac:dyDescent="0.35">
      <c r="L804" s="16"/>
    </row>
    <row r="805" spans="12:12" x14ac:dyDescent="0.35">
      <c r="L805" s="16"/>
    </row>
    <row r="806" spans="12:12" x14ac:dyDescent="0.35">
      <c r="L806" s="16"/>
    </row>
    <row r="807" spans="12:12" x14ac:dyDescent="0.35">
      <c r="L807" s="16"/>
    </row>
    <row r="808" spans="12:12" x14ac:dyDescent="0.35">
      <c r="L808" s="16"/>
    </row>
    <row r="809" spans="12:12" x14ac:dyDescent="0.35">
      <c r="L809" s="16"/>
    </row>
    <row r="810" spans="12:12" x14ac:dyDescent="0.35">
      <c r="L810" s="16"/>
    </row>
    <row r="811" spans="12:12" x14ac:dyDescent="0.35">
      <c r="L811" s="16"/>
    </row>
    <row r="812" spans="12:12" x14ac:dyDescent="0.35">
      <c r="L812" s="16"/>
    </row>
    <row r="813" spans="12:12" x14ac:dyDescent="0.35">
      <c r="L813" s="16"/>
    </row>
    <row r="814" spans="12:12" x14ac:dyDescent="0.35">
      <c r="L814" s="16"/>
    </row>
    <row r="815" spans="12:12" x14ac:dyDescent="0.35">
      <c r="L815" s="16"/>
    </row>
    <row r="816" spans="12:12" x14ac:dyDescent="0.35">
      <c r="L816" s="16"/>
    </row>
    <row r="817" spans="12:12" x14ac:dyDescent="0.35">
      <c r="L817" s="16"/>
    </row>
    <row r="818" spans="12:12" x14ac:dyDescent="0.35">
      <c r="L818" s="16"/>
    </row>
    <row r="819" spans="12:12" x14ac:dyDescent="0.35">
      <c r="L819" s="16"/>
    </row>
    <row r="820" spans="12:12" x14ac:dyDescent="0.35">
      <c r="L820" s="16"/>
    </row>
    <row r="821" spans="12:12" x14ac:dyDescent="0.35">
      <c r="L821" s="16"/>
    </row>
    <row r="822" spans="12:12" x14ac:dyDescent="0.35">
      <c r="L822" s="16"/>
    </row>
    <row r="823" spans="12:12" x14ac:dyDescent="0.35">
      <c r="L823" s="16"/>
    </row>
    <row r="824" spans="12:12" x14ac:dyDescent="0.35">
      <c r="L824" s="16"/>
    </row>
    <row r="825" spans="12:12" x14ac:dyDescent="0.35">
      <c r="L825" s="16"/>
    </row>
    <row r="826" spans="12:12" x14ac:dyDescent="0.35">
      <c r="L826" s="16"/>
    </row>
    <row r="827" spans="12:12" x14ac:dyDescent="0.35">
      <c r="L827" s="16"/>
    </row>
    <row r="828" spans="12:12" x14ac:dyDescent="0.35">
      <c r="L828" s="16"/>
    </row>
    <row r="829" spans="12:12" x14ac:dyDescent="0.35">
      <c r="L829" s="16"/>
    </row>
    <row r="830" spans="12:12" x14ac:dyDescent="0.35">
      <c r="L830" s="16"/>
    </row>
    <row r="831" spans="12:12" x14ac:dyDescent="0.35">
      <c r="L831" s="16"/>
    </row>
    <row r="832" spans="12:12" x14ac:dyDescent="0.35">
      <c r="L832" s="16"/>
    </row>
    <row r="833" spans="12:12" x14ac:dyDescent="0.35">
      <c r="L833" s="16"/>
    </row>
    <row r="834" spans="12:12" x14ac:dyDescent="0.35">
      <c r="L834" s="16"/>
    </row>
    <row r="835" spans="12:12" x14ac:dyDescent="0.35">
      <c r="L835" s="16"/>
    </row>
    <row r="836" spans="12:12" x14ac:dyDescent="0.35">
      <c r="L836" s="16"/>
    </row>
    <row r="837" spans="12:12" x14ac:dyDescent="0.35">
      <c r="L837" s="16"/>
    </row>
    <row r="838" spans="12:12" x14ac:dyDescent="0.35">
      <c r="L838" s="16"/>
    </row>
    <row r="839" spans="12:12" x14ac:dyDescent="0.35">
      <c r="L839" s="16"/>
    </row>
    <row r="840" spans="12:12" x14ac:dyDescent="0.35">
      <c r="L840" s="16"/>
    </row>
    <row r="841" spans="12:12" x14ac:dyDescent="0.35">
      <c r="L841" s="16"/>
    </row>
    <row r="842" spans="12:12" x14ac:dyDescent="0.35">
      <c r="L842" s="16"/>
    </row>
    <row r="843" spans="12:12" x14ac:dyDescent="0.35">
      <c r="L843" s="16"/>
    </row>
    <row r="844" spans="12:12" x14ac:dyDescent="0.35">
      <c r="L844" s="16"/>
    </row>
    <row r="845" spans="12:12" x14ac:dyDescent="0.35">
      <c r="L845" s="16"/>
    </row>
    <row r="846" spans="12:12" x14ac:dyDescent="0.35">
      <c r="L846" s="16"/>
    </row>
    <row r="847" spans="12:12" x14ac:dyDescent="0.35">
      <c r="L847" s="16"/>
    </row>
    <row r="848" spans="12:12" x14ac:dyDescent="0.35">
      <c r="L848" s="16"/>
    </row>
    <row r="849" spans="12:12" x14ac:dyDescent="0.35">
      <c r="L849" s="16"/>
    </row>
    <row r="850" spans="12:12" x14ac:dyDescent="0.35">
      <c r="L850" s="16"/>
    </row>
    <row r="851" spans="12:12" x14ac:dyDescent="0.35">
      <c r="L851" s="16"/>
    </row>
    <row r="852" spans="12:12" x14ac:dyDescent="0.35">
      <c r="L852" s="16"/>
    </row>
    <row r="853" spans="12:12" x14ac:dyDescent="0.35">
      <c r="L853" s="16"/>
    </row>
    <row r="854" spans="12:12" x14ac:dyDescent="0.35">
      <c r="L854" s="16"/>
    </row>
    <row r="855" spans="12:12" x14ac:dyDescent="0.35">
      <c r="L855" s="16"/>
    </row>
    <row r="856" spans="12:12" x14ac:dyDescent="0.35">
      <c r="L856" s="16"/>
    </row>
    <row r="857" spans="12:12" x14ac:dyDescent="0.35">
      <c r="L857" s="16"/>
    </row>
    <row r="858" spans="12:12" x14ac:dyDescent="0.35">
      <c r="L858" s="16"/>
    </row>
    <row r="859" spans="12:12" x14ac:dyDescent="0.35">
      <c r="L859" s="16"/>
    </row>
    <row r="860" spans="12:12" x14ac:dyDescent="0.35">
      <c r="L860" s="16"/>
    </row>
    <row r="861" spans="12:12" x14ac:dyDescent="0.35">
      <c r="L861" s="16"/>
    </row>
    <row r="862" spans="12:12" x14ac:dyDescent="0.35">
      <c r="L862" s="16"/>
    </row>
    <row r="863" spans="12:12" x14ac:dyDescent="0.35">
      <c r="L863" s="16"/>
    </row>
    <row r="864" spans="12:12" x14ac:dyDescent="0.35">
      <c r="L864" s="16"/>
    </row>
    <row r="865" spans="12:12" x14ac:dyDescent="0.35">
      <c r="L865" s="16"/>
    </row>
    <row r="866" spans="12:12" x14ac:dyDescent="0.35">
      <c r="L866" s="16"/>
    </row>
    <row r="867" spans="12:12" x14ac:dyDescent="0.35">
      <c r="L867" s="16"/>
    </row>
    <row r="868" spans="12:12" x14ac:dyDescent="0.35">
      <c r="L868" s="16"/>
    </row>
    <row r="869" spans="12:12" x14ac:dyDescent="0.35">
      <c r="L869" s="16"/>
    </row>
    <row r="870" spans="12:12" x14ac:dyDescent="0.35">
      <c r="L870" s="16"/>
    </row>
    <row r="871" spans="12:12" x14ac:dyDescent="0.35">
      <c r="L871" s="16"/>
    </row>
    <row r="872" spans="12:12" x14ac:dyDescent="0.35">
      <c r="L872" s="16"/>
    </row>
    <row r="873" spans="12:12" x14ac:dyDescent="0.35">
      <c r="L873" s="16"/>
    </row>
    <row r="874" spans="12:12" x14ac:dyDescent="0.35">
      <c r="L874" s="16"/>
    </row>
    <row r="875" spans="12:12" x14ac:dyDescent="0.35">
      <c r="L875" s="16"/>
    </row>
    <row r="876" spans="12:12" x14ac:dyDescent="0.35">
      <c r="L876" s="16"/>
    </row>
    <row r="877" spans="12:12" x14ac:dyDescent="0.35">
      <c r="L877" s="16"/>
    </row>
    <row r="878" spans="12:12" x14ac:dyDescent="0.35">
      <c r="L878" s="16"/>
    </row>
    <row r="879" spans="12:12" x14ac:dyDescent="0.35">
      <c r="L879" s="16"/>
    </row>
    <row r="880" spans="12:12" x14ac:dyDescent="0.35">
      <c r="L880" s="16"/>
    </row>
    <row r="881" spans="12:12" x14ac:dyDescent="0.35">
      <c r="L881" s="16"/>
    </row>
    <row r="882" spans="12:12" x14ac:dyDescent="0.35">
      <c r="L882" s="16"/>
    </row>
    <row r="883" spans="12:12" x14ac:dyDescent="0.35">
      <c r="L883" s="16"/>
    </row>
    <row r="884" spans="12:12" x14ac:dyDescent="0.35">
      <c r="L884" s="16"/>
    </row>
    <row r="885" spans="12:12" x14ac:dyDescent="0.35">
      <c r="L885" s="16"/>
    </row>
    <row r="886" spans="12:12" x14ac:dyDescent="0.35">
      <c r="L886" s="16"/>
    </row>
    <row r="887" spans="12:12" x14ac:dyDescent="0.35">
      <c r="L887" s="16"/>
    </row>
    <row r="888" spans="12:12" x14ac:dyDescent="0.35">
      <c r="L888" s="16"/>
    </row>
    <row r="889" spans="12:12" x14ac:dyDescent="0.35">
      <c r="L889" s="16"/>
    </row>
    <row r="890" spans="12:12" x14ac:dyDescent="0.35">
      <c r="L890" s="16"/>
    </row>
    <row r="891" spans="12:12" x14ac:dyDescent="0.35">
      <c r="L891" s="16"/>
    </row>
    <row r="892" spans="12:12" x14ac:dyDescent="0.35">
      <c r="L892" s="16"/>
    </row>
    <row r="893" spans="12:12" x14ac:dyDescent="0.35">
      <c r="L893" s="16"/>
    </row>
    <row r="894" spans="12:12" x14ac:dyDescent="0.35">
      <c r="L894" s="16"/>
    </row>
    <row r="895" spans="12:12" x14ac:dyDescent="0.35">
      <c r="L895" s="16"/>
    </row>
    <row r="896" spans="12:12" x14ac:dyDescent="0.35">
      <c r="L896" s="16"/>
    </row>
    <row r="897" spans="12:12" x14ac:dyDescent="0.35">
      <c r="L897" s="16"/>
    </row>
    <row r="898" spans="12:12" x14ac:dyDescent="0.35">
      <c r="L898" s="16"/>
    </row>
    <row r="899" spans="12:12" x14ac:dyDescent="0.35">
      <c r="L899" s="16"/>
    </row>
    <row r="900" spans="12:12" x14ac:dyDescent="0.35">
      <c r="L900" s="16"/>
    </row>
    <row r="901" spans="12:12" x14ac:dyDescent="0.35">
      <c r="L901" s="16"/>
    </row>
    <row r="902" spans="12:12" x14ac:dyDescent="0.35">
      <c r="L902" s="16"/>
    </row>
    <row r="903" spans="12:12" x14ac:dyDescent="0.35">
      <c r="L903" s="16"/>
    </row>
    <row r="904" spans="12:12" x14ac:dyDescent="0.35">
      <c r="L904" s="16"/>
    </row>
    <row r="905" spans="12:12" x14ac:dyDescent="0.35">
      <c r="L905" s="16"/>
    </row>
    <row r="906" spans="12:12" x14ac:dyDescent="0.35">
      <c r="L906" s="16"/>
    </row>
    <row r="907" spans="12:12" x14ac:dyDescent="0.35">
      <c r="L907" s="16"/>
    </row>
    <row r="908" spans="12:12" x14ac:dyDescent="0.35">
      <c r="L908" s="16"/>
    </row>
    <row r="909" spans="12:12" x14ac:dyDescent="0.35">
      <c r="L909" s="16"/>
    </row>
    <row r="910" spans="12:12" x14ac:dyDescent="0.35">
      <c r="L910" s="16"/>
    </row>
    <row r="911" spans="12:12" x14ac:dyDescent="0.35">
      <c r="L911" s="16"/>
    </row>
    <row r="912" spans="12:12" x14ac:dyDescent="0.35">
      <c r="L912" s="16"/>
    </row>
    <row r="913" spans="12:12" x14ac:dyDescent="0.35">
      <c r="L913" s="16"/>
    </row>
    <row r="914" spans="12:12" x14ac:dyDescent="0.35">
      <c r="L914" s="16"/>
    </row>
    <row r="915" spans="12:12" x14ac:dyDescent="0.35">
      <c r="L915" s="16"/>
    </row>
    <row r="916" spans="12:12" x14ac:dyDescent="0.35">
      <c r="L916" s="16"/>
    </row>
    <row r="917" spans="12:12" x14ac:dyDescent="0.35">
      <c r="L917" s="16"/>
    </row>
    <row r="918" spans="12:12" x14ac:dyDescent="0.35">
      <c r="L918" s="16"/>
    </row>
    <row r="919" spans="12:12" x14ac:dyDescent="0.35">
      <c r="L919" s="16"/>
    </row>
    <row r="920" spans="12:12" x14ac:dyDescent="0.35">
      <c r="L920" s="16"/>
    </row>
    <row r="921" spans="12:12" x14ac:dyDescent="0.35">
      <c r="L921" s="16"/>
    </row>
    <row r="922" spans="12:12" x14ac:dyDescent="0.35">
      <c r="L922" s="16"/>
    </row>
    <row r="923" spans="12:12" x14ac:dyDescent="0.35">
      <c r="L923" s="16"/>
    </row>
    <row r="924" spans="12:12" x14ac:dyDescent="0.35">
      <c r="L924" s="16"/>
    </row>
    <row r="925" spans="12:12" x14ac:dyDescent="0.35">
      <c r="L925" s="16"/>
    </row>
    <row r="926" spans="12:12" x14ac:dyDescent="0.35">
      <c r="L926" s="16"/>
    </row>
    <row r="927" spans="12:12" x14ac:dyDescent="0.35">
      <c r="L927" s="16"/>
    </row>
    <row r="928" spans="12:12" x14ac:dyDescent="0.35">
      <c r="L928" s="16"/>
    </row>
    <row r="929" spans="12:12" x14ac:dyDescent="0.35">
      <c r="L929" s="16"/>
    </row>
    <row r="930" spans="12:12" x14ac:dyDescent="0.35">
      <c r="L930" s="16"/>
    </row>
    <row r="931" spans="12:12" x14ac:dyDescent="0.35">
      <c r="L931" s="16"/>
    </row>
    <row r="932" spans="12:12" x14ac:dyDescent="0.35">
      <c r="L932" s="16"/>
    </row>
    <row r="933" spans="12:12" x14ac:dyDescent="0.35">
      <c r="L933" s="16"/>
    </row>
    <row r="934" spans="12:12" x14ac:dyDescent="0.35">
      <c r="L934" s="16"/>
    </row>
    <row r="935" spans="12:12" x14ac:dyDescent="0.35">
      <c r="L935" s="16"/>
    </row>
    <row r="936" spans="12:12" x14ac:dyDescent="0.35">
      <c r="L936" s="16"/>
    </row>
    <row r="937" spans="12:12" x14ac:dyDescent="0.35">
      <c r="L937" s="16"/>
    </row>
    <row r="938" spans="12:12" x14ac:dyDescent="0.35">
      <c r="L938" s="16"/>
    </row>
    <row r="939" spans="12:12" x14ac:dyDescent="0.35">
      <c r="L939" s="16"/>
    </row>
    <row r="940" spans="12:12" x14ac:dyDescent="0.35">
      <c r="L940" s="16"/>
    </row>
    <row r="941" spans="12:12" x14ac:dyDescent="0.35">
      <c r="L941" s="16"/>
    </row>
    <row r="942" spans="12:12" x14ac:dyDescent="0.35">
      <c r="L942" s="16"/>
    </row>
    <row r="943" spans="12:12" x14ac:dyDescent="0.35">
      <c r="L943" s="16"/>
    </row>
    <row r="944" spans="12:12" x14ac:dyDescent="0.35">
      <c r="L944" s="16"/>
    </row>
    <row r="945" spans="12:12" x14ac:dyDescent="0.35">
      <c r="L945" s="16"/>
    </row>
    <row r="946" spans="12:12" x14ac:dyDescent="0.35">
      <c r="L946" s="16"/>
    </row>
    <row r="947" spans="12:12" x14ac:dyDescent="0.35">
      <c r="L947" s="16"/>
    </row>
    <row r="948" spans="12:12" x14ac:dyDescent="0.35">
      <c r="L948" s="16"/>
    </row>
    <row r="949" spans="12:12" x14ac:dyDescent="0.35">
      <c r="L949" s="16"/>
    </row>
    <row r="950" spans="12:12" x14ac:dyDescent="0.35">
      <c r="L950" s="16"/>
    </row>
    <row r="951" spans="12:12" x14ac:dyDescent="0.35">
      <c r="L951" s="16"/>
    </row>
    <row r="952" spans="12:12" x14ac:dyDescent="0.35">
      <c r="L952" s="16"/>
    </row>
    <row r="953" spans="12:12" x14ac:dyDescent="0.35">
      <c r="L953" s="16"/>
    </row>
    <row r="954" spans="12:12" x14ac:dyDescent="0.35">
      <c r="L954" s="16"/>
    </row>
    <row r="955" spans="12:12" x14ac:dyDescent="0.35">
      <c r="L955" s="16"/>
    </row>
    <row r="956" spans="12:12" x14ac:dyDescent="0.35">
      <c r="L956" s="16"/>
    </row>
    <row r="957" spans="12:12" x14ac:dyDescent="0.35">
      <c r="L957" s="16"/>
    </row>
    <row r="958" spans="12:12" x14ac:dyDescent="0.35">
      <c r="L958" s="16"/>
    </row>
    <row r="959" spans="12:12" x14ac:dyDescent="0.35">
      <c r="L959" s="16"/>
    </row>
    <row r="960" spans="12:12" x14ac:dyDescent="0.35">
      <c r="L960" s="16"/>
    </row>
    <row r="961" spans="12:12" x14ac:dyDescent="0.35">
      <c r="L961" s="16"/>
    </row>
    <row r="962" spans="12:12" x14ac:dyDescent="0.35">
      <c r="L962" s="16"/>
    </row>
    <row r="963" spans="12:12" x14ac:dyDescent="0.35">
      <c r="L963" s="16"/>
    </row>
    <row r="964" spans="12:12" x14ac:dyDescent="0.35">
      <c r="L964" s="16"/>
    </row>
    <row r="965" spans="12:12" x14ac:dyDescent="0.35">
      <c r="L965" s="16"/>
    </row>
    <row r="966" spans="12:12" x14ac:dyDescent="0.35">
      <c r="L966" s="16"/>
    </row>
    <row r="967" spans="12:12" x14ac:dyDescent="0.35">
      <c r="L967" s="16"/>
    </row>
    <row r="968" spans="12:12" x14ac:dyDescent="0.35">
      <c r="L968" s="16"/>
    </row>
    <row r="969" spans="12:12" x14ac:dyDescent="0.35">
      <c r="L969" s="16"/>
    </row>
    <row r="970" spans="12:12" x14ac:dyDescent="0.35">
      <c r="L970" s="16"/>
    </row>
    <row r="971" spans="12:12" x14ac:dyDescent="0.35">
      <c r="L971" s="16"/>
    </row>
    <row r="972" spans="12:12" x14ac:dyDescent="0.35">
      <c r="L972" s="16"/>
    </row>
    <row r="973" spans="12:12" x14ac:dyDescent="0.35">
      <c r="L973" s="16"/>
    </row>
    <row r="974" spans="12:12" x14ac:dyDescent="0.35">
      <c r="L974" s="16"/>
    </row>
    <row r="975" spans="12:12" x14ac:dyDescent="0.35">
      <c r="L975" s="16"/>
    </row>
    <row r="976" spans="12:12" x14ac:dyDescent="0.35">
      <c r="L976" s="16"/>
    </row>
    <row r="977" spans="12:12" x14ac:dyDescent="0.35">
      <c r="L977" s="16"/>
    </row>
    <row r="978" spans="12:12" x14ac:dyDescent="0.35">
      <c r="L978" s="16"/>
    </row>
    <row r="979" spans="12:12" x14ac:dyDescent="0.35">
      <c r="L979" s="16"/>
    </row>
    <row r="980" spans="12:12" x14ac:dyDescent="0.35">
      <c r="L980" s="16"/>
    </row>
    <row r="981" spans="12:12" x14ac:dyDescent="0.35">
      <c r="L981" s="16"/>
    </row>
    <row r="982" spans="12:12" x14ac:dyDescent="0.35">
      <c r="L982" s="16"/>
    </row>
    <row r="983" spans="12:12" x14ac:dyDescent="0.35">
      <c r="L983" s="16"/>
    </row>
    <row r="984" spans="12:12" x14ac:dyDescent="0.35">
      <c r="L984" s="16"/>
    </row>
    <row r="985" spans="12:12" x14ac:dyDescent="0.35">
      <c r="L985" s="16"/>
    </row>
    <row r="986" spans="12:12" x14ac:dyDescent="0.35">
      <c r="L986" s="16"/>
    </row>
    <row r="987" spans="12:12" x14ac:dyDescent="0.35">
      <c r="L987" s="16"/>
    </row>
    <row r="988" spans="12:12" x14ac:dyDescent="0.35">
      <c r="L988" s="16"/>
    </row>
    <row r="989" spans="12:12" x14ac:dyDescent="0.35">
      <c r="L989" s="16"/>
    </row>
    <row r="990" spans="12:12" x14ac:dyDescent="0.35">
      <c r="L990" s="16"/>
    </row>
    <row r="991" spans="12:12" x14ac:dyDescent="0.35">
      <c r="L991" s="16"/>
    </row>
    <row r="992" spans="12:12" x14ac:dyDescent="0.35">
      <c r="L992" s="16"/>
    </row>
    <row r="993" spans="12:12" x14ac:dyDescent="0.35">
      <c r="L993" s="16"/>
    </row>
    <row r="994" spans="12:12" x14ac:dyDescent="0.35">
      <c r="L994" s="16"/>
    </row>
    <row r="995" spans="12:12" x14ac:dyDescent="0.35">
      <c r="L995" s="16"/>
    </row>
    <row r="996" spans="12:12" x14ac:dyDescent="0.35">
      <c r="L996" s="16"/>
    </row>
    <row r="997" spans="12:12" x14ac:dyDescent="0.35">
      <c r="L997" s="16"/>
    </row>
    <row r="998" spans="12:12" x14ac:dyDescent="0.35">
      <c r="L998" s="16"/>
    </row>
    <row r="999" spans="12:12" x14ac:dyDescent="0.35">
      <c r="L999" s="16"/>
    </row>
    <row r="1000" spans="12:12" x14ac:dyDescent="0.35">
      <c r="L1000" s="16"/>
    </row>
    <row r="1001" spans="12:12" x14ac:dyDescent="0.35">
      <c r="L1001" s="16"/>
    </row>
    <row r="1002" spans="12:12" x14ac:dyDescent="0.35">
      <c r="L1002" s="16"/>
    </row>
    <row r="1003" spans="12:12" x14ac:dyDescent="0.35">
      <c r="L1003" s="16"/>
    </row>
    <row r="1004" spans="12:12" x14ac:dyDescent="0.35">
      <c r="L1004" s="16"/>
    </row>
    <row r="1005" spans="12:12" x14ac:dyDescent="0.35">
      <c r="L1005" s="16"/>
    </row>
    <row r="1006" spans="12:12" x14ac:dyDescent="0.35">
      <c r="L1006" s="16"/>
    </row>
    <row r="1007" spans="12:12" x14ac:dyDescent="0.35">
      <c r="L1007" s="16"/>
    </row>
    <row r="1008" spans="12:12" x14ac:dyDescent="0.35">
      <c r="L1008" s="16"/>
    </row>
    <row r="1009" spans="12:12" x14ac:dyDescent="0.35">
      <c r="L1009" s="16"/>
    </row>
    <row r="1010" spans="12:12" x14ac:dyDescent="0.35">
      <c r="L1010" s="16"/>
    </row>
    <row r="1011" spans="12:12" x14ac:dyDescent="0.35">
      <c r="L1011" s="16"/>
    </row>
    <row r="1012" spans="12:12" x14ac:dyDescent="0.35">
      <c r="L1012" s="16"/>
    </row>
    <row r="1013" spans="12:12" x14ac:dyDescent="0.35">
      <c r="L1013" s="16"/>
    </row>
    <row r="1014" spans="12:12" x14ac:dyDescent="0.35">
      <c r="L1014" s="16"/>
    </row>
    <row r="1015" spans="12:12" x14ac:dyDescent="0.35">
      <c r="L1015" s="16"/>
    </row>
    <row r="1016" spans="12:12" x14ac:dyDescent="0.35">
      <c r="L1016" s="16"/>
    </row>
    <row r="1017" spans="12:12" x14ac:dyDescent="0.35">
      <c r="L1017" s="16"/>
    </row>
    <row r="1018" spans="12:12" x14ac:dyDescent="0.35">
      <c r="L1018" s="16"/>
    </row>
    <row r="1019" spans="12:12" x14ac:dyDescent="0.35">
      <c r="L1019" s="16"/>
    </row>
    <row r="1020" spans="12:12" x14ac:dyDescent="0.35">
      <c r="L1020" s="16"/>
    </row>
    <row r="1021" spans="12:12" x14ac:dyDescent="0.35">
      <c r="L1021" s="16"/>
    </row>
    <row r="1022" spans="12:12" x14ac:dyDescent="0.35">
      <c r="L1022" s="16"/>
    </row>
    <row r="1023" spans="12:12" x14ac:dyDescent="0.35">
      <c r="L1023" s="16"/>
    </row>
    <row r="1024" spans="12:12" x14ac:dyDescent="0.35">
      <c r="L1024" s="16"/>
    </row>
    <row r="1025" spans="12:12" x14ac:dyDescent="0.35">
      <c r="L1025" s="16"/>
    </row>
    <row r="1026" spans="12:12" x14ac:dyDescent="0.35">
      <c r="L1026" s="16"/>
    </row>
    <row r="1027" spans="12:12" x14ac:dyDescent="0.35">
      <c r="L1027" s="16"/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41470-5A67-43C4-97A9-97AABF1E04ED}">
  <dimension ref="A1:AR19"/>
  <sheetViews>
    <sheetView workbookViewId="0">
      <selection activeCell="B26" sqref="B26"/>
    </sheetView>
  </sheetViews>
  <sheetFormatPr baseColWidth="10" defaultColWidth="11.453125" defaultRowHeight="14.5" x14ac:dyDescent="0.35"/>
  <cols>
    <col min="2" max="2" width="18.1796875" customWidth="1"/>
    <col min="3" max="3" width="2.81640625" bestFit="1" customWidth="1"/>
    <col min="4" max="4" width="16" customWidth="1"/>
    <col min="6" max="6" width="25.54296875" bestFit="1" customWidth="1"/>
    <col min="7" max="8" width="10.1796875" customWidth="1"/>
  </cols>
  <sheetData>
    <row r="1" spans="1:44" ht="29" x14ac:dyDescent="0.35">
      <c r="A1" t="s">
        <v>258</v>
      </c>
      <c r="G1" s="23" t="s">
        <v>259</v>
      </c>
      <c r="H1" s="23" t="s">
        <v>260</v>
      </c>
    </row>
    <row r="2" spans="1:44" x14ac:dyDescent="0.35">
      <c r="A2" s="24" t="s">
        <v>3</v>
      </c>
      <c r="B2" s="24" t="s">
        <v>4</v>
      </c>
      <c r="C2" s="24" t="s">
        <v>166</v>
      </c>
      <c r="D2" s="24" t="s">
        <v>167</v>
      </c>
      <c r="E2" s="24" t="s">
        <v>171</v>
      </c>
      <c r="F2" s="24" t="s">
        <v>172</v>
      </c>
      <c r="G2" s="25">
        <v>-1055000</v>
      </c>
      <c r="H2" s="26">
        <v>-1237000</v>
      </c>
    </row>
    <row r="3" spans="1:44" x14ac:dyDescent="0.35">
      <c r="A3" s="24" t="s">
        <v>173</v>
      </c>
      <c r="B3" s="24" t="s">
        <v>174</v>
      </c>
      <c r="C3" s="24" t="s">
        <v>178</v>
      </c>
      <c r="D3" s="24" t="s">
        <v>179</v>
      </c>
      <c r="E3" s="24" t="s">
        <v>180</v>
      </c>
      <c r="F3" s="24" t="s">
        <v>181</v>
      </c>
      <c r="G3" s="25">
        <v>961100</v>
      </c>
      <c r="H3" s="26">
        <v>968100</v>
      </c>
    </row>
    <row r="4" spans="1:44" x14ac:dyDescent="0.35">
      <c r="A4" s="27" t="s">
        <v>182</v>
      </c>
      <c r="B4" s="27" t="s">
        <v>183</v>
      </c>
      <c r="C4" s="27" t="s">
        <v>178</v>
      </c>
      <c r="D4" s="27" t="s">
        <v>179</v>
      </c>
      <c r="E4" s="27" t="s">
        <v>180</v>
      </c>
      <c r="F4" s="27" t="s">
        <v>181</v>
      </c>
      <c r="G4" s="24">
        <v>0</v>
      </c>
      <c r="H4" s="28">
        <v>5000</v>
      </c>
    </row>
    <row r="5" spans="1:44" x14ac:dyDescent="0.35">
      <c r="A5" s="29">
        <v>8803</v>
      </c>
      <c r="B5" s="27" t="s">
        <v>183</v>
      </c>
      <c r="C5" s="27" t="s">
        <v>166</v>
      </c>
      <c r="D5" s="27" t="s">
        <v>167</v>
      </c>
      <c r="E5" s="27" t="s">
        <v>171</v>
      </c>
      <c r="F5" s="27" t="s">
        <v>172</v>
      </c>
      <c r="G5" s="25">
        <v>-20000</v>
      </c>
      <c r="H5" s="26">
        <v>0</v>
      </c>
    </row>
    <row r="6" spans="1:44" x14ac:dyDescent="0.35">
      <c r="A6" s="24" t="s">
        <v>189</v>
      </c>
      <c r="B6" s="24" t="s">
        <v>190</v>
      </c>
      <c r="C6" s="24" t="s">
        <v>166</v>
      </c>
      <c r="D6" s="24" t="s">
        <v>167</v>
      </c>
      <c r="E6" s="24" t="s">
        <v>171</v>
      </c>
      <c r="F6" s="24" t="s">
        <v>172</v>
      </c>
      <c r="G6" s="25">
        <v>-418500</v>
      </c>
      <c r="H6" s="26">
        <v>-442650</v>
      </c>
    </row>
    <row r="7" spans="1:44" x14ac:dyDescent="0.35">
      <c r="A7" s="24" t="s">
        <v>196</v>
      </c>
      <c r="B7" s="24" t="s">
        <v>197</v>
      </c>
      <c r="C7" s="24" t="s">
        <v>166</v>
      </c>
      <c r="D7" s="24" t="s">
        <v>167</v>
      </c>
      <c r="E7" s="24" t="s">
        <v>171</v>
      </c>
      <c r="F7" s="24" t="s">
        <v>172</v>
      </c>
      <c r="G7" s="25">
        <v>-7700</v>
      </c>
      <c r="H7" s="26">
        <v>-15400</v>
      </c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</row>
    <row r="8" spans="1:44" x14ac:dyDescent="0.35">
      <c r="A8" s="24" t="s">
        <v>214</v>
      </c>
      <c r="B8" s="24" t="s">
        <v>215</v>
      </c>
      <c r="C8" s="24" t="s">
        <v>166</v>
      </c>
      <c r="D8" s="24" t="s">
        <v>167</v>
      </c>
      <c r="E8" s="24" t="s">
        <v>217</v>
      </c>
      <c r="F8" s="24" t="s">
        <v>218</v>
      </c>
      <c r="G8" s="25">
        <v>-23000</v>
      </c>
      <c r="H8" s="26">
        <v>-32500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</row>
    <row r="9" spans="1:44" x14ac:dyDescent="0.35">
      <c r="A9" s="30">
        <v>8813</v>
      </c>
      <c r="B9" s="24" t="s">
        <v>220</v>
      </c>
      <c r="C9" s="24" t="s">
        <v>166</v>
      </c>
      <c r="D9" s="24" t="s">
        <v>167</v>
      </c>
      <c r="E9" s="24" t="s">
        <v>217</v>
      </c>
      <c r="F9" s="24" t="s">
        <v>218</v>
      </c>
      <c r="G9" s="25">
        <v>0</v>
      </c>
      <c r="H9" s="26">
        <v>-8500</v>
      </c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</row>
    <row r="10" spans="1:44" x14ac:dyDescent="0.35">
      <c r="A10" s="30">
        <v>8814</v>
      </c>
      <c r="B10" s="24" t="s">
        <v>227</v>
      </c>
      <c r="C10" s="24" t="s">
        <v>178</v>
      </c>
      <c r="D10" s="24" t="s">
        <v>179</v>
      </c>
      <c r="E10" s="24" t="s">
        <v>229</v>
      </c>
      <c r="F10" s="24" t="s">
        <v>230</v>
      </c>
      <c r="G10" s="25">
        <v>1800</v>
      </c>
      <c r="H10" s="26">
        <v>2300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</row>
    <row r="11" spans="1:44" x14ac:dyDescent="0.35">
      <c r="A11" s="24" t="s">
        <v>231</v>
      </c>
      <c r="B11" s="24" t="s">
        <v>232</v>
      </c>
      <c r="C11" s="24" t="s">
        <v>178</v>
      </c>
      <c r="D11" s="24" t="s">
        <v>179</v>
      </c>
      <c r="E11" s="24" t="s">
        <v>229</v>
      </c>
      <c r="F11" s="24" t="s">
        <v>230</v>
      </c>
      <c r="G11" s="25">
        <v>36500</v>
      </c>
      <c r="H11" s="26">
        <v>32000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</row>
    <row r="12" spans="1:44" x14ac:dyDescent="0.35">
      <c r="A12" s="24" t="s">
        <v>236</v>
      </c>
      <c r="B12" s="24" t="s">
        <v>237</v>
      </c>
      <c r="C12" s="24" t="s">
        <v>178</v>
      </c>
      <c r="D12" s="24" t="s">
        <v>179</v>
      </c>
      <c r="E12" s="24" t="s">
        <v>229</v>
      </c>
      <c r="F12" s="24" t="s">
        <v>230</v>
      </c>
      <c r="G12" s="25">
        <v>15000</v>
      </c>
      <c r="H12" s="26">
        <v>12500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</row>
    <row r="13" spans="1:44" s="10" customFormat="1" x14ac:dyDescent="0.35">
      <c r="A13" s="24" t="s">
        <v>240</v>
      </c>
      <c r="B13" s="24" t="s">
        <v>241</v>
      </c>
      <c r="C13" s="24" t="s">
        <v>178</v>
      </c>
      <c r="D13" s="24" t="s">
        <v>179</v>
      </c>
      <c r="E13" s="24" t="s">
        <v>180</v>
      </c>
      <c r="F13" s="24" t="s">
        <v>181</v>
      </c>
      <c r="G13" s="16">
        <v>10800</v>
      </c>
      <c r="H13" s="6">
        <v>22300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x14ac:dyDescent="0.35">
      <c r="A14" s="24" t="s">
        <v>243</v>
      </c>
      <c r="B14" s="24" t="s">
        <v>244</v>
      </c>
      <c r="C14" s="24" t="s">
        <v>178</v>
      </c>
      <c r="D14" s="24" t="s">
        <v>179</v>
      </c>
      <c r="E14" s="24" t="s">
        <v>229</v>
      </c>
      <c r="F14" s="24" t="s">
        <v>230</v>
      </c>
      <c r="G14" s="25">
        <v>49500</v>
      </c>
      <c r="H14" s="26">
        <v>3500</v>
      </c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</row>
    <row r="15" spans="1:44" x14ac:dyDescent="0.35">
      <c r="A15" s="24" t="s">
        <v>249</v>
      </c>
      <c r="B15" s="24" t="s">
        <v>250</v>
      </c>
      <c r="C15" s="24" t="s">
        <v>166</v>
      </c>
      <c r="D15" s="24" t="s">
        <v>167</v>
      </c>
      <c r="E15" s="24" t="s">
        <v>217</v>
      </c>
      <c r="F15" s="24" t="s">
        <v>218</v>
      </c>
      <c r="G15" s="25">
        <v>-5500</v>
      </c>
      <c r="H15" s="26">
        <v>0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</row>
    <row r="16" spans="1:44" x14ac:dyDescent="0.35">
      <c r="A16" s="24"/>
      <c r="B16" s="24"/>
      <c r="C16" s="30">
        <v>15</v>
      </c>
      <c r="D16" s="24" t="s">
        <v>179</v>
      </c>
      <c r="E16" s="24" t="s">
        <v>180</v>
      </c>
      <c r="F16" s="24" t="s">
        <v>181</v>
      </c>
      <c r="G16" s="25">
        <v>0</v>
      </c>
      <c r="H16" s="26">
        <v>3600</v>
      </c>
    </row>
    <row r="17" spans="1:8" x14ac:dyDescent="0.35">
      <c r="A17" s="24" t="s">
        <v>252</v>
      </c>
      <c r="B17" s="24" t="s">
        <v>253</v>
      </c>
      <c r="C17" s="30">
        <v>15</v>
      </c>
      <c r="D17" s="24" t="s">
        <v>179</v>
      </c>
      <c r="E17" s="24" t="s">
        <v>180</v>
      </c>
      <c r="F17" s="24" t="s">
        <v>181</v>
      </c>
      <c r="G17" s="25">
        <v>257800</v>
      </c>
      <c r="H17" s="6">
        <v>289300</v>
      </c>
    </row>
    <row r="18" spans="1:8" x14ac:dyDescent="0.35">
      <c r="A18" s="30">
        <v>8823</v>
      </c>
      <c r="B18" s="24" t="s">
        <v>256</v>
      </c>
      <c r="C18" s="30">
        <v>15</v>
      </c>
      <c r="D18" s="24" t="s">
        <v>179</v>
      </c>
      <c r="E18" s="24" t="s">
        <v>180</v>
      </c>
      <c r="F18" s="24" t="s">
        <v>181</v>
      </c>
      <c r="G18" s="24">
        <v>0</v>
      </c>
      <c r="H18" s="28">
        <v>2800</v>
      </c>
    </row>
    <row r="19" spans="1:8" ht="15" thickBot="1" x14ac:dyDescent="0.4">
      <c r="A19" s="24"/>
      <c r="B19" s="24"/>
      <c r="C19" s="24"/>
      <c r="D19" s="24"/>
      <c r="E19" s="24"/>
      <c r="F19" s="31" t="s">
        <v>261</v>
      </c>
      <c r="G19" s="32">
        <f>SUM(G2:G18)</f>
        <v>-197200</v>
      </c>
      <c r="H19" s="33">
        <f>SUM(H2:H18)</f>
        <v>-394650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99312-BCBF-4365-8E54-3B7FC01E3412}">
  <sheetPr>
    <pageSetUpPr fitToPage="1"/>
  </sheetPr>
  <dimension ref="A1:P39"/>
  <sheetViews>
    <sheetView workbookViewId="0">
      <selection activeCell="A2" sqref="A2"/>
    </sheetView>
  </sheetViews>
  <sheetFormatPr baseColWidth="10" defaultRowHeight="14.5" x14ac:dyDescent="0.35"/>
  <cols>
    <col min="2" max="2" width="14.36328125" customWidth="1"/>
    <col min="3" max="3" width="10.1796875" customWidth="1"/>
    <col min="4" max="4" width="11.90625" customWidth="1"/>
    <col min="5" max="5" width="0.36328125" customWidth="1"/>
    <col min="6" max="6" width="10.54296875" customWidth="1"/>
    <col min="7" max="7" width="11.1796875" customWidth="1"/>
    <col min="8" max="8" width="1.1796875" customWidth="1"/>
    <col min="9" max="9" width="10.36328125" customWidth="1"/>
    <col min="10" max="10" width="10.90625" customWidth="1"/>
    <col min="11" max="11" width="1.36328125" customWidth="1"/>
    <col min="12" max="12" width="11.1796875" customWidth="1"/>
    <col min="13" max="13" width="11.6328125" customWidth="1"/>
    <col min="14" max="14" width="2.36328125" customWidth="1"/>
    <col min="15" max="15" width="10.453125" customWidth="1"/>
    <col min="16" max="16" width="11.36328125" customWidth="1"/>
  </cols>
  <sheetData>
    <row r="1" spans="1:16" ht="18.5" x14ac:dyDescent="0.45">
      <c r="A1" s="51" t="s">
        <v>292</v>
      </c>
    </row>
    <row r="2" spans="1:16" s="34" customFormat="1" x14ac:dyDescent="0.35">
      <c r="C2" s="35" t="s">
        <v>282</v>
      </c>
      <c r="F2" s="34" t="s">
        <v>283</v>
      </c>
      <c r="I2" s="34" t="s">
        <v>262</v>
      </c>
      <c r="L2" s="45" t="s">
        <v>290</v>
      </c>
      <c r="M2" s="45"/>
      <c r="O2" s="34" t="s">
        <v>263</v>
      </c>
    </row>
    <row r="3" spans="1:16" x14ac:dyDescent="0.35"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6" x14ac:dyDescent="0.35">
      <c r="A4" t="s">
        <v>264</v>
      </c>
      <c r="C4" s="37">
        <v>367696</v>
      </c>
      <c r="D4" s="37"/>
      <c r="E4" s="37"/>
      <c r="F4" s="37">
        <v>383502</v>
      </c>
      <c r="G4" s="37"/>
      <c r="H4" s="37"/>
      <c r="I4" s="37">
        <v>470000</v>
      </c>
      <c r="J4" s="37"/>
      <c r="K4" s="37"/>
      <c r="L4" s="37">
        <v>420500</v>
      </c>
      <c r="M4" s="37"/>
      <c r="N4" s="37"/>
      <c r="O4" s="37">
        <v>516730</v>
      </c>
      <c r="P4" s="37"/>
    </row>
    <row r="5" spans="1:16" x14ac:dyDescent="0.35">
      <c r="A5" t="s">
        <v>265</v>
      </c>
      <c r="C5" s="37">
        <v>22717</v>
      </c>
      <c r="D5" s="37"/>
      <c r="E5" s="37"/>
      <c r="F5" s="37">
        <v>149353</v>
      </c>
      <c r="G5" s="37"/>
      <c r="H5" s="37"/>
      <c r="I5" s="37">
        <v>183000</v>
      </c>
      <c r="J5" s="37"/>
      <c r="K5" s="37"/>
      <c r="L5" s="37">
        <v>111000</v>
      </c>
      <c r="M5" s="37"/>
      <c r="N5" s="37"/>
      <c r="O5" s="37">
        <v>223336</v>
      </c>
      <c r="P5" s="37"/>
    </row>
    <row r="6" spans="1:16" x14ac:dyDescent="0.35">
      <c r="A6" t="s">
        <v>266</v>
      </c>
      <c r="C6" s="37">
        <v>619554</v>
      </c>
      <c r="D6" s="37" t="s">
        <v>291</v>
      </c>
      <c r="E6" s="37"/>
      <c r="F6" s="37">
        <v>703303</v>
      </c>
      <c r="G6" s="37"/>
      <c r="H6" s="37"/>
      <c r="I6" s="37">
        <v>860000</v>
      </c>
      <c r="J6" s="37"/>
      <c r="K6" s="37"/>
      <c r="L6" s="37">
        <v>1200000</v>
      </c>
      <c r="M6" s="37"/>
      <c r="N6" s="37"/>
      <c r="O6" s="37">
        <v>426540</v>
      </c>
      <c r="P6" s="37"/>
    </row>
    <row r="7" spans="1:16" x14ac:dyDescent="0.35"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 x14ac:dyDescent="0.35">
      <c r="A8" s="35" t="s">
        <v>267</v>
      </c>
      <c r="C8" s="37"/>
      <c r="D8" s="37">
        <f>SUM(C4:C6)</f>
        <v>1009967</v>
      </c>
      <c r="E8" s="37"/>
      <c r="F8" s="37"/>
      <c r="G8" s="37">
        <f>SUM(F4:F6)</f>
        <v>1236158</v>
      </c>
      <c r="H8" s="37"/>
      <c r="I8" s="37"/>
      <c r="J8" s="37">
        <f>SUM(I4:I6)</f>
        <v>1513000</v>
      </c>
      <c r="K8" s="37"/>
      <c r="L8" s="37"/>
      <c r="M8" s="37">
        <f>SUM(L4:L6)</f>
        <v>1731500</v>
      </c>
      <c r="N8" s="37"/>
      <c r="O8" s="37"/>
      <c r="P8" s="37">
        <f>SUM(O4:O6)</f>
        <v>1166606</v>
      </c>
    </row>
    <row r="9" spans="1:16" x14ac:dyDescent="0.35"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x14ac:dyDescent="0.35">
      <c r="A10" t="s">
        <v>268</v>
      </c>
      <c r="C10" s="37">
        <f>-184186</f>
        <v>-184186</v>
      </c>
      <c r="D10" s="37"/>
      <c r="E10" s="37"/>
      <c r="F10" s="37">
        <v>-144450</v>
      </c>
      <c r="G10" s="37"/>
      <c r="H10" s="37"/>
      <c r="I10" s="37">
        <v>-178000</v>
      </c>
      <c r="J10" s="37"/>
      <c r="K10" s="37"/>
      <c r="L10" s="37">
        <v>-164500</v>
      </c>
      <c r="M10" s="37"/>
      <c r="N10" s="37"/>
      <c r="O10" s="37">
        <v>-279460</v>
      </c>
      <c r="P10" s="37"/>
    </row>
    <row r="11" spans="1:16" x14ac:dyDescent="0.35">
      <c r="A11" t="s">
        <v>269</v>
      </c>
      <c r="C11" s="37">
        <f>-228547</f>
        <v>-228547</v>
      </c>
      <c r="D11" s="37"/>
      <c r="E11" s="37"/>
      <c r="F11" s="37">
        <v>-229393</v>
      </c>
      <c r="G11" s="37"/>
      <c r="H11" s="37"/>
      <c r="I11" s="37">
        <v>-280000</v>
      </c>
      <c r="J11" s="37"/>
      <c r="K11" s="37"/>
      <c r="L11" s="37">
        <v>-330000</v>
      </c>
      <c r="M11" s="37"/>
      <c r="N11" s="37"/>
      <c r="O11" s="37">
        <v>-253680</v>
      </c>
      <c r="P11" s="37"/>
    </row>
    <row r="12" spans="1:16" x14ac:dyDescent="0.35"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1:16" x14ac:dyDescent="0.35">
      <c r="A13" t="s">
        <v>270</v>
      </c>
      <c r="C13" s="37">
        <v>-371133</v>
      </c>
      <c r="D13" s="37"/>
      <c r="E13" s="37"/>
      <c r="F13" s="37">
        <v>-310156</v>
      </c>
      <c r="G13" s="37"/>
      <c r="H13" s="37"/>
      <c r="I13" s="37">
        <v>-380000</v>
      </c>
      <c r="J13" s="37"/>
      <c r="K13" s="37"/>
      <c r="L13" s="37">
        <v>-400000</v>
      </c>
      <c r="M13" s="37"/>
      <c r="N13" s="37"/>
      <c r="O13" s="37">
        <v>-582235</v>
      </c>
      <c r="P13" s="37"/>
    </row>
    <row r="14" spans="1:16" x14ac:dyDescent="0.35">
      <c r="A14" t="s">
        <v>271</v>
      </c>
      <c r="C14" s="37">
        <v>464380</v>
      </c>
      <c r="D14" s="37"/>
      <c r="E14" s="37"/>
      <c r="F14" s="37">
        <v>310156</v>
      </c>
      <c r="G14" s="37"/>
      <c r="H14" s="37"/>
      <c r="I14" s="37">
        <v>380000</v>
      </c>
      <c r="J14" s="37"/>
      <c r="K14" s="37"/>
      <c r="L14" s="37">
        <v>400000</v>
      </c>
      <c r="M14" s="37"/>
      <c r="N14" s="37"/>
      <c r="O14" s="37">
        <v>588617</v>
      </c>
      <c r="P14" s="37"/>
    </row>
    <row r="15" spans="1:16" x14ac:dyDescent="0.35"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1:16" x14ac:dyDescent="0.35">
      <c r="A16" s="35" t="s">
        <v>272</v>
      </c>
      <c r="C16" s="37"/>
      <c r="D16" s="37">
        <f>SUM(C10:C14)</f>
        <v>-319486</v>
      </c>
      <c r="E16" s="37"/>
      <c r="F16" s="37"/>
      <c r="G16" s="37">
        <f>SUM(F10:F14)</f>
        <v>-373843</v>
      </c>
      <c r="H16" s="37"/>
      <c r="I16" s="37"/>
      <c r="J16" s="37">
        <f>SUM(I10:I14)</f>
        <v>-458000</v>
      </c>
      <c r="K16" s="37"/>
      <c r="L16" s="37"/>
      <c r="M16" s="37">
        <f>SUM(L10:L14)</f>
        <v>-494500</v>
      </c>
      <c r="N16" s="37"/>
      <c r="O16" s="37"/>
      <c r="P16" s="37">
        <f>SUM(O10:O14)</f>
        <v>-526758</v>
      </c>
    </row>
    <row r="17" spans="1:16" x14ac:dyDescent="0.35"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</row>
    <row r="18" spans="1:16" x14ac:dyDescent="0.35">
      <c r="A18" s="35" t="s">
        <v>273</v>
      </c>
      <c r="C18" s="37"/>
      <c r="D18" s="37">
        <v>-779750</v>
      </c>
      <c r="E18" s="37"/>
      <c r="F18" s="37"/>
      <c r="G18" s="37">
        <v>-784468</v>
      </c>
      <c r="H18" s="37"/>
      <c r="I18" s="37"/>
      <c r="J18" s="37">
        <v>-961100</v>
      </c>
      <c r="K18" s="37"/>
      <c r="L18" s="37"/>
      <c r="M18" s="37">
        <v>-968100</v>
      </c>
      <c r="N18" s="37"/>
      <c r="O18" s="37"/>
      <c r="P18" s="37">
        <v>-968788</v>
      </c>
    </row>
    <row r="19" spans="1:16" x14ac:dyDescent="0.35">
      <c r="A19" s="35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</row>
    <row r="20" spans="1:16" x14ac:dyDescent="0.35">
      <c r="A20" s="35" t="s">
        <v>183</v>
      </c>
      <c r="C20" s="37"/>
      <c r="D20" s="37">
        <v>6920</v>
      </c>
      <c r="E20" s="37"/>
      <c r="F20" s="37"/>
      <c r="G20" s="37">
        <v>16374</v>
      </c>
      <c r="H20" s="37"/>
      <c r="I20" s="37"/>
      <c r="J20" s="37">
        <v>20000</v>
      </c>
      <c r="K20" s="37"/>
      <c r="L20" s="37"/>
      <c r="M20" s="37">
        <v>-5000</v>
      </c>
      <c r="N20" s="37"/>
      <c r="O20" s="37"/>
      <c r="P20" s="37">
        <v>42338</v>
      </c>
    </row>
    <row r="21" spans="1:16" x14ac:dyDescent="0.35">
      <c r="A21" s="35" t="s">
        <v>274</v>
      </c>
      <c r="C21" s="37"/>
      <c r="D21" s="37">
        <v>351062</v>
      </c>
      <c r="E21" s="37"/>
      <c r="F21" s="37"/>
      <c r="G21" s="37">
        <v>341523</v>
      </c>
      <c r="H21" s="37"/>
      <c r="I21" s="37"/>
      <c r="J21" s="37">
        <v>418500</v>
      </c>
      <c r="K21" s="37"/>
      <c r="L21" s="37"/>
      <c r="M21" s="37">
        <v>442650</v>
      </c>
      <c r="N21" s="37"/>
      <c r="O21" s="37"/>
      <c r="P21" s="37">
        <v>326208</v>
      </c>
    </row>
    <row r="22" spans="1:16" x14ac:dyDescent="0.35">
      <c r="A22" s="35" t="s">
        <v>275</v>
      </c>
      <c r="C22" s="37"/>
      <c r="D22" s="37">
        <v>52144</v>
      </c>
      <c r="E22" s="37"/>
      <c r="F22" s="37"/>
      <c r="G22" s="37">
        <v>6236</v>
      </c>
      <c r="H22" s="37"/>
      <c r="I22" s="37"/>
      <c r="J22" s="37">
        <v>7700</v>
      </c>
      <c r="K22" s="37"/>
      <c r="L22" s="37"/>
      <c r="M22" s="37">
        <v>15400</v>
      </c>
      <c r="N22" s="37"/>
      <c r="O22" s="37"/>
      <c r="P22" s="37">
        <v>5241</v>
      </c>
    </row>
    <row r="23" spans="1:16" x14ac:dyDescent="0.35">
      <c r="A23" s="35" t="s">
        <v>212</v>
      </c>
      <c r="C23" s="37"/>
      <c r="D23" s="37">
        <v>-11070</v>
      </c>
      <c r="E23" s="37"/>
      <c r="F23" s="37"/>
      <c r="G23" s="37">
        <v>-10</v>
      </c>
      <c r="H23" s="37"/>
      <c r="I23" s="37"/>
      <c r="J23" s="37">
        <v>0</v>
      </c>
      <c r="K23" s="37"/>
      <c r="L23" s="37"/>
      <c r="M23" s="37">
        <v>0</v>
      </c>
      <c r="N23" s="37"/>
      <c r="O23" s="37"/>
      <c r="P23" s="37">
        <v>0</v>
      </c>
    </row>
    <row r="24" spans="1:16" x14ac:dyDescent="0.35">
      <c r="A24" s="35" t="s">
        <v>215</v>
      </c>
      <c r="C24" s="37"/>
      <c r="D24" s="37">
        <v>32100</v>
      </c>
      <c r="E24" s="37"/>
      <c r="F24" s="37"/>
      <c r="G24" s="37">
        <v>18751</v>
      </c>
      <c r="H24" s="37"/>
      <c r="I24" s="37"/>
      <c r="J24" s="37">
        <v>23000</v>
      </c>
      <c r="K24" s="37"/>
      <c r="L24" s="37"/>
      <c r="M24" s="37">
        <v>32500</v>
      </c>
      <c r="N24" s="37"/>
      <c r="O24" s="37"/>
      <c r="P24" s="37">
        <v>13977</v>
      </c>
    </row>
    <row r="25" spans="1:16" x14ac:dyDescent="0.35">
      <c r="A25" s="35" t="s">
        <v>220</v>
      </c>
      <c r="C25" s="37"/>
      <c r="D25" s="37">
        <v>42960</v>
      </c>
      <c r="E25" s="37"/>
      <c r="F25" s="37"/>
      <c r="G25" s="37">
        <v>-109</v>
      </c>
      <c r="H25" s="37"/>
      <c r="I25" s="37"/>
      <c r="J25" s="37">
        <v>0</v>
      </c>
      <c r="K25" s="37"/>
      <c r="L25" s="37"/>
      <c r="M25" s="37">
        <v>8500</v>
      </c>
      <c r="N25" s="37"/>
      <c r="O25" s="37"/>
      <c r="P25" s="37">
        <v>269868</v>
      </c>
    </row>
    <row r="26" spans="1:16" x14ac:dyDescent="0.35">
      <c r="A26" s="35" t="s">
        <v>276</v>
      </c>
      <c r="C26" s="37"/>
      <c r="D26" s="37">
        <v>-1463</v>
      </c>
      <c r="E26" s="37"/>
      <c r="F26" s="37"/>
      <c r="G26" s="37">
        <v>-1486</v>
      </c>
      <c r="H26" s="37"/>
      <c r="I26" s="37"/>
      <c r="J26" s="37">
        <v>-1800</v>
      </c>
      <c r="K26" s="37"/>
      <c r="L26" s="37"/>
      <c r="M26" s="37">
        <v>-2300</v>
      </c>
      <c r="N26" s="37"/>
      <c r="O26" s="37"/>
      <c r="P26" s="37">
        <v>-1503</v>
      </c>
    </row>
    <row r="27" spans="1:16" x14ac:dyDescent="0.35">
      <c r="A27" s="35" t="s">
        <v>277</v>
      </c>
      <c r="C27" s="37"/>
      <c r="D27" s="37">
        <v>-61121</v>
      </c>
      <c r="E27" s="37"/>
      <c r="F27" s="37"/>
      <c r="G27" s="37">
        <v>-29829</v>
      </c>
      <c r="H27" s="37"/>
      <c r="I27" s="37"/>
      <c r="J27" s="37">
        <v>-36500</v>
      </c>
      <c r="K27" s="37"/>
      <c r="L27" s="37"/>
      <c r="M27" s="37">
        <v>-32000</v>
      </c>
      <c r="N27" s="37"/>
      <c r="O27" s="37"/>
      <c r="P27" s="37">
        <v>-103504</v>
      </c>
    </row>
    <row r="28" spans="1:16" x14ac:dyDescent="0.35">
      <c r="A28" s="35" t="s">
        <v>237</v>
      </c>
      <c r="C28" s="37"/>
      <c r="D28" s="37">
        <v>37960</v>
      </c>
      <c r="E28" s="37"/>
      <c r="F28" s="37"/>
      <c r="G28" s="37">
        <v>-12286</v>
      </c>
      <c r="H28" s="37"/>
      <c r="I28" s="37"/>
      <c r="J28" s="37">
        <v>-15000</v>
      </c>
      <c r="K28" s="37"/>
      <c r="L28" s="37"/>
      <c r="M28" s="37">
        <v>-12500</v>
      </c>
      <c r="N28" s="37"/>
      <c r="O28" s="37"/>
      <c r="P28" s="37">
        <v>-17602</v>
      </c>
    </row>
    <row r="29" spans="1:16" x14ac:dyDescent="0.35">
      <c r="A29" s="35" t="s">
        <v>278</v>
      </c>
      <c r="C29" s="37"/>
      <c r="D29" s="37">
        <v>2324</v>
      </c>
      <c r="E29" s="37"/>
      <c r="F29" s="37"/>
      <c r="G29" s="37"/>
      <c r="H29" s="37"/>
      <c r="I29" s="37"/>
      <c r="J29" s="37">
        <v>-10800</v>
      </c>
      <c r="K29" s="37"/>
      <c r="L29" s="37"/>
      <c r="M29" s="37">
        <v>-22300</v>
      </c>
      <c r="N29" s="37"/>
      <c r="O29" s="37"/>
      <c r="P29" s="37"/>
    </row>
    <row r="30" spans="1:16" x14ac:dyDescent="0.35">
      <c r="A30" s="35" t="s">
        <v>241</v>
      </c>
      <c r="C30" s="37"/>
      <c r="D30" s="37">
        <v>-22922</v>
      </c>
      <c r="E30" s="37"/>
      <c r="F30" s="37"/>
      <c r="G30" s="37">
        <v>1750</v>
      </c>
      <c r="H30" s="37"/>
      <c r="I30" s="37"/>
      <c r="J30" s="37">
        <v>-257800</v>
      </c>
      <c r="K30" s="37"/>
      <c r="L30" s="37"/>
      <c r="M30" s="37">
        <v>-289300</v>
      </c>
      <c r="N30" s="37"/>
      <c r="O30" s="37"/>
      <c r="P30" s="37">
        <v>-313224</v>
      </c>
    </row>
    <row r="31" spans="1:16" x14ac:dyDescent="0.35">
      <c r="A31" s="35" t="s">
        <v>244</v>
      </c>
      <c r="C31" s="37"/>
      <c r="D31" s="37">
        <v>67450</v>
      </c>
      <c r="E31" s="37"/>
      <c r="F31" s="37"/>
      <c r="G31" s="37">
        <v>-40442</v>
      </c>
      <c r="H31" s="37"/>
      <c r="I31" s="37"/>
      <c r="J31" s="37">
        <v>-49500</v>
      </c>
      <c r="K31" s="37"/>
      <c r="L31" s="37"/>
      <c r="M31" s="37">
        <v>-3500</v>
      </c>
      <c r="N31" s="37"/>
      <c r="O31" s="37"/>
      <c r="P31" s="37">
        <v>15305</v>
      </c>
    </row>
    <row r="32" spans="1:16" x14ac:dyDescent="0.35">
      <c r="A32" s="35" t="s">
        <v>279</v>
      </c>
      <c r="C32" s="37"/>
      <c r="D32" s="37">
        <v>-6012</v>
      </c>
      <c r="E32" s="37"/>
      <c r="F32" s="37"/>
      <c r="G32" s="37">
        <v>4467</v>
      </c>
      <c r="H32" s="37"/>
      <c r="I32" s="37"/>
      <c r="J32" s="37">
        <v>5500</v>
      </c>
      <c r="K32" s="37"/>
      <c r="L32" s="37"/>
      <c r="M32" s="37">
        <v>-3600</v>
      </c>
      <c r="N32" s="37"/>
      <c r="O32" s="37"/>
      <c r="P32" s="37">
        <v>-9707</v>
      </c>
    </row>
    <row r="33" spans="1:16" x14ac:dyDescent="0.35">
      <c r="A33" s="38" t="s">
        <v>280</v>
      </c>
      <c r="B33" s="39"/>
      <c r="C33" s="40"/>
      <c r="D33" s="40">
        <v>250</v>
      </c>
      <c r="E33" s="40"/>
      <c r="F33" s="40"/>
      <c r="G33" s="40">
        <v>0</v>
      </c>
      <c r="H33" s="40"/>
      <c r="I33" s="40"/>
      <c r="J33" s="40"/>
      <c r="K33" s="40"/>
      <c r="L33" s="40"/>
      <c r="M33" s="40">
        <v>-2800</v>
      </c>
      <c r="N33" s="40"/>
      <c r="O33" s="40"/>
      <c r="P33" s="40">
        <v>0</v>
      </c>
    </row>
    <row r="34" spans="1:16" x14ac:dyDescent="0.35">
      <c r="A34" s="35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35">
      <c r="A35" s="41" t="s">
        <v>281</v>
      </c>
      <c r="B35" s="42"/>
      <c r="C35" s="43"/>
      <c r="D35" s="43">
        <f>SUM(D4:D34)</f>
        <v>401313</v>
      </c>
      <c r="E35" s="43"/>
      <c r="F35" s="43"/>
      <c r="G35" s="43">
        <f>SUM(G4:G34)</f>
        <v>382786</v>
      </c>
      <c r="H35" s="43"/>
      <c r="I35" s="43"/>
      <c r="J35" s="43">
        <f>SUM(J4:J34)</f>
        <v>197200</v>
      </c>
      <c r="K35" s="43"/>
      <c r="L35" s="43"/>
      <c r="M35" s="43">
        <f>SUM(M4:M34)</f>
        <v>394650</v>
      </c>
      <c r="N35" s="43"/>
      <c r="O35" s="43"/>
      <c r="P35" s="43">
        <f>SUM(P4:P34)</f>
        <v>-101543</v>
      </c>
    </row>
    <row r="36" spans="1:16" x14ac:dyDescent="0.35"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</row>
    <row r="37" spans="1:16" x14ac:dyDescent="0.35"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</row>
    <row r="38" spans="1:16" x14ac:dyDescent="0.35"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</row>
    <row r="39" spans="1:16" x14ac:dyDescent="0.35"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</row>
  </sheetData>
  <pageMargins left="0.49" right="0.28000000000000003" top="0.75" bottom="0.28999999999999998" header="0.3" footer="0.3"/>
  <pageSetup paperSize="9" scale="98" fitToHeight="0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AE4A97FE45C8459A147735919013E1" ma:contentTypeVersion="27" ma:contentTypeDescription="Opprett et nytt dokument." ma:contentTypeScope="" ma:versionID="c9a3267bf4981602ee0fbe84c380e5a2">
  <xsd:schema xmlns:xsd="http://www.w3.org/2001/XMLSchema" xmlns:xs="http://www.w3.org/2001/XMLSchema" xmlns:p="http://schemas.microsoft.com/office/2006/metadata/properties" xmlns:ns2="8da66c10-160c-4128-9118-350eff229076" xmlns:ns3="c44b908f-5217-4de5-8991-4002f7200c90" targetNamespace="http://schemas.microsoft.com/office/2006/metadata/properties" ma:root="true" ma:fieldsID="b51cb849f1506742ab39147e7a22242b" ns2:_="" ns3:_="">
    <xsd:import namespace="8da66c10-160c-4128-9118-350eff229076"/>
    <xsd:import namespace="c44b908f-5217-4de5-8991-4002f7200c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a66c10-160c-4128-9118-350eff229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0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2" nillable="true" ma:displayName="MediaLengthInSeconds" ma:description="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Bildemerkelapper" ma:readOnly="false" ma:fieldId="{5cf76f15-5ced-4ddc-b409-7134ff3c332f}" ma:taxonomyMulti="true" ma:sspId="92c3bd9a-26a3-4ee9-bdab-dea02880390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b908f-5217-4de5-8991-4002f7200c90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9ae3bf-bdfd-437f-88b1-ec6121c575fb}" ma:internalName="TaxCatchAll" ma:showField="CatchAllData" ma:web="c44b908f-5217-4de5-8991-4002f7200c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6" ma:displayName="Innholdstype"/>
        <xsd:element ref="dc:title" minOccurs="0" maxOccurs="1" ma:index="3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44b908f-5217-4de5-8991-4002f7200c90" xsi:nil="true"/>
    <lcf76f155ced4ddcb4097134ff3c332f xmlns="8da66c10-160c-4128-9118-350eff22907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1942252-B4A4-4FA8-B9E0-2E2C52AC86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a66c10-160c-4128-9118-350eff229076"/>
    <ds:schemaRef ds:uri="c44b908f-5217-4de5-8991-4002f7200c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889D3D-26CA-45F3-A449-D867D26EBB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2A3FB-6BFC-4731-B133-401950E8565B}">
  <ds:schemaRefs>
    <ds:schemaRef ds:uri="http://schemas.microsoft.com/office/2006/metadata/properties"/>
    <ds:schemaRef ds:uri="http://schemas.microsoft.com/office/infopath/2007/PartnerControls"/>
    <ds:schemaRef ds:uri="c44b908f-5217-4de5-8991-4002f7200c90"/>
    <ds:schemaRef ds:uri="8da66c10-160c-4128-9118-350eff22907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Budsjett 2024</vt:lpstr>
      <vt:lpstr>Endring disposisjonsfond</vt:lpstr>
      <vt:lpstr>Komprimert regnskap budsjett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OFG</dc:creator>
  <cp:lastModifiedBy>Åsne-Louise Halvorsen</cp:lastModifiedBy>
  <cp:lastPrinted>2023-11-28T13:06:07Z</cp:lastPrinted>
  <dcterms:created xsi:type="dcterms:W3CDTF">2023-11-27T22:18:58Z</dcterms:created>
  <dcterms:modified xsi:type="dcterms:W3CDTF">2024-01-10T17:03:10Z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0x010100C7AE4A97FE45C8459A147735919013E1</vt:lpwstr>
  </property>
  <property fmtid="{D5CDD505-2E9C-101B-9397-08002B2CF9AE}" pid="3" name="MediaServiceImageTags">
    <vt:lpwstr/>
  </property>
</Properties>
</file>